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.131\共有フォルダ\04農林課\03農林整備担当\40日本型直接支払制度\2_中山間地域等直接支払交付金関係\第5期（R2-R6)\10_実績HP公表【毎年8月末まで】\R06実績（R07公表）\"/>
    </mc:Choice>
  </mc:AlternateContent>
  <xr:revisionPtr revIDLastSave="0" documentId="13_ncr:1_{80EF4086-8CD4-44CE-B08A-1317DEAEB23B}" xr6:coauthVersionLast="36" xr6:coauthVersionMax="36" xr10:uidLastSave="{00000000-0000-0000-0000-000000000000}"/>
  <bookViews>
    <workbookView xWindow="0" yWindow="0" windowWidth="23040" windowHeight="8604" tabRatio="877" activeTab="1" xr2:uid="{00000000-000D-0000-FFFF-FFFF00000000}"/>
  </bookViews>
  <sheets>
    <sheet name="協定の概要・加算措置" sheetId="31" r:id="rId1"/>
    <sheet name="交付額・配分・使途" sheetId="32" r:id="rId2"/>
    <sheet name="活動内容" sheetId="34" r:id="rId3"/>
    <sheet name="体制整備実施状況" sheetId="35" r:id="rId4"/>
    <sheet name="市町村名" sheetId="37" state="hidden" r:id="rId5"/>
  </sheets>
  <externalReferences>
    <externalReference r:id="rId6"/>
  </externalReferences>
  <definedNames>
    <definedName name="_0109集落協定の概要等">#REF!</definedName>
    <definedName name="_109集落協定の概要等">#REF!</definedName>
    <definedName name="_111集落協定参加者の内訳等">[1]ｸｴﾘ403!#REF!</definedName>
    <definedName name="_xlnm.Print_Area" localSheetId="0">協定の概要・加算措置!$A$1:$DY$36</definedName>
    <definedName name="_xlnm.Print_Area" localSheetId="1">交付額・配分・使途!$A$1:$AH$36</definedName>
    <definedName name="_xlnm.Print_Area" localSheetId="3">体制整備実施状況!$A$1:$BG$36</definedName>
    <definedName name="_xlnm.Print_Titles" localSheetId="3">体制整備実施状況!$A:$A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農林業センサス集落_2015関連表_双方向_">#REF!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91029"/>
</workbook>
</file>

<file path=xl/calcChain.xml><?xml version="1.0" encoding="utf-8"?>
<calcChain xmlns="http://schemas.openxmlformats.org/spreadsheetml/2006/main">
  <c r="F11" i="32" l="1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10" i="32"/>
  <c r="DX11" i="31"/>
  <c r="DY11" i="31"/>
  <c r="DX12" i="31"/>
  <c r="DY12" i="31"/>
  <c r="DX13" i="31"/>
  <c r="DY13" i="31"/>
  <c r="DX14" i="31"/>
  <c r="DY14" i="31"/>
  <c r="DX15" i="31"/>
  <c r="DY15" i="31"/>
  <c r="DX16" i="31"/>
  <c r="DY16" i="31"/>
  <c r="DX17" i="31"/>
  <c r="DY17" i="31"/>
  <c r="DX18" i="31"/>
  <c r="DY18" i="31"/>
  <c r="DX19" i="31"/>
  <c r="DY19" i="31"/>
  <c r="DX20" i="31"/>
  <c r="DY20" i="31"/>
  <c r="DX21" i="31"/>
  <c r="DY21" i="31"/>
  <c r="DX22" i="31"/>
  <c r="DY22" i="31"/>
  <c r="DX23" i="31"/>
  <c r="DY23" i="31"/>
  <c r="DX24" i="31"/>
  <c r="DY24" i="31"/>
  <c r="DX25" i="31"/>
  <c r="DY25" i="31"/>
  <c r="DX26" i="31"/>
  <c r="DY26" i="31"/>
  <c r="DX27" i="31"/>
  <c r="DY27" i="31"/>
  <c r="DX28" i="31"/>
  <c r="DY28" i="31"/>
  <c r="DX29" i="31"/>
  <c r="DY29" i="31"/>
  <c r="DX30" i="31"/>
  <c r="DY30" i="31"/>
  <c r="DX31" i="31"/>
  <c r="DY31" i="31"/>
  <c r="DX32" i="31"/>
  <c r="DY32" i="31"/>
  <c r="DX33" i="31"/>
  <c r="DY33" i="31"/>
  <c r="DX34" i="31"/>
  <c r="DY34" i="31"/>
  <c r="DX35" i="31"/>
  <c r="DY35" i="31"/>
  <c r="DX36" i="31"/>
  <c r="DY36" i="31"/>
  <c r="DY10" i="31"/>
  <c r="DX10" i="31"/>
  <c r="DQ36" i="31"/>
  <c r="DQ35" i="31"/>
  <c r="DQ34" i="31"/>
  <c r="DQ33" i="31"/>
  <c r="DQ32" i="31"/>
  <c r="DQ31" i="31"/>
  <c r="DQ30" i="31"/>
  <c r="DQ29" i="31"/>
  <c r="DQ28" i="31"/>
  <c r="DQ27" i="31"/>
  <c r="DQ26" i="31"/>
  <c r="DQ25" i="31"/>
  <c r="DQ24" i="31"/>
  <c r="DQ23" i="31"/>
  <c r="DQ22" i="31"/>
  <c r="DQ21" i="31"/>
  <c r="DQ20" i="31"/>
  <c r="DQ19" i="31"/>
  <c r="DQ18" i="31"/>
  <c r="DQ17" i="31"/>
  <c r="DQ16" i="31"/>
  <c r="DQ15" i="31"/>
  <c r="DQ14" i="31"/>
  <c r="DQ13" i="31"/>
  <c r="DQ12" i="31"/>
  <c r="DQ11" i="31"/>
  <c r="DQ10" i="31"/>
  <c r="M11" i="32" l="1"/>
  <c r="CQ36" i="31" l="1"/>
  <c r="CQ35" i="31"/>
  <c r="CQ34" i="31"/>
  <c r="CQ33" i="31"/>
  <c r="CQ32" i="31"/>
  <c r="CQ31" i="31"/>
  <c r="CQ30" i="31"/>
  <c r="CQ29" i="31"/>
  <c r="CQ28" i="31"/>
  <c r="CQ27" i="31"/>
  <c r="CQ26" i="31"/>
  <c r="CQ25" i="31"/>
  <c r="CQ24" i="31"/>
  <c r="CQ23" i="31"/>
  <c r="CQ22" i="31"/>
  <c r="CQ21" i="31"/>
  <c r="CQ20" i="31"/>
  <c r="CQ19" i="31"/>
  <c r="CQ18" i="31"/>
  <c r="CQ17" i="31"/>
  <c r="CQ16" i="31"/>
  <c r="CQ15" i="31"/>
  <c r="CQ14" i="31"/>
  <c r="CP14" i="31" s="1"/>
  <c r="CQ13" i="31"/>
  <c r="CP13" i="31" s="1"/>
  <c r="CQ12" i="31"/>
  <c r="CP12" i="31" s="1"/>
  <c r="CQ11" i="31"/>
  <c r="CP11" i="31" s="1"/>
  <c r="K10" i="31"/>
  <c r="CQ10" i="31"/>
  <c r="CP10" i="31" s="1"/>
  <c r="F12" i="31" l="1"/>
  <c r="AK36" i="34"/>
  <c r="AK35" i="34"/>
  <c r="AK34" i="34"/>
  <c r="AK33" i="34"/>
  <c r="AK32" i="34"/>
  <c r="AK31" i="34"/>
  <c r="AK30" i="34"/>
  <c r="AK29" i="34"/>
  <c r="AK28" i="34"/>
  <c r="AK27" i="34"/>
  <c r="AK26" i="34"/>
  <c r="AK25" i="34"/>
  <c r="AK24" i="34"/>
  <c r="AK23" i="34"/>
  <c r="AK22" i="34"/>
  <c r="AK21" i="34"/>
  <c r="AK20" i="34"/>
  <c r="AK19" i="34"/>
  <c r="AK18" i="34"/>
  <c r="AK17" i="34"/>
  <c r="AK16" i="34"/>
  <c r="AK15" i="34"/>
  <c r="AK14" i="34"/>
  <c r="AK13" i="34"/>
  <c r="AK12" i="34"/>
  <c r="AK11" i="34"/>
  <c r="AK10" i="34"/>
  <c r="S10" i="34"/>
  <c r="AQ11" i="35" l="1"/>
  <c r="AQ12" i="35"/>
  <c r="AQ13" i="35"/>
  <c r="AQ14" i="35"/>
  <c r="AQ15" i="35"/>
  <c r="AQ16" i="35"/>
  <c r="AQ17" i="35"/>
  <c r="AQ18" i="35"/>
  <c r="AQ19" i="35"/>
  <c r="AQ20" i="35"/>
  <c r="AQ21" i="35"/>
  <c r="AQ22" i="35"/>
  <c r="AQ23" i="35"/>
  <c r="AQ24" i="35"/>
  <c r="AQ25" i="35"/>
  <c r="AQ26" i="35"/>
  <c r="AQ27" i="35"/>
  <c r="AQ28" i="35"/>
  <c r="AQ29" i="35"/>
  <c r="AQ30" i="35"/>
  <c r="AQ31" i="35"/>
  <c r="AQ32" i="35"/>
  <c r="AQ33" i="35"/>
  <c r="AQ34" i="35"/>
  <c r="AQ35" i="35"/>
  <c r="AQ36" i="35"/>
  <c r="AQ10" i="35"/>
  <c r="AY11" i="35"/>
  <c r="AY12" i="35"/>
  <c r="AY13" i="35"/>
  <c r="AY14" i="35"/>
  <c r="AY15" i="35"/>
  <c r="AY16" i="35"/>
  <c r="AY17" i="35"/>
  <c r="AY18" i="35"/>
  <c r="AY19" i="35"/>
  <c r="AY20" i="35"/>
  <c r="AY21" i="35"/>
  <c r="AY22" i="35"/>
  <c r="AY23" i="35"/>
  <c r="AY24" i="35"/>
  <c r="AY25" i="35"/>
  <c r="AY26" i="35"/>
  <c r="AY27" i="35"/>
  <c r="AY28" i="35"/>
  <c r="AY29" i="35"/>
  <c r="AY30" i="35"/>
  <c r="AY31" i="35"/>
  <c r="AY32" i="35"/>
  <c r="AY33" i="35"/>
  <c r="AY34" i="35"/>
  <c r="AY35" i="35"/>
  <c r="AY36" i="35"/>
  <c r="AY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AC11" i="35"/>
  <c r="AC12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10" i="35"/>
  <c r="CP15" i="31" l="1"/>
  <c r="CP16" i="31"/>
  <c r="CP17" i="31"/>
  <c r="CP18" i="31"/>
  <c r="CP19" i="31"/>
  <c r="CP20" i="31"/>
  <c r="CP21" i="31"/>
  <c r="CP22" i="31"/>
  <c r="CP23" i="31"/>
  <c r="CP24" i="31"/>
  <c r="CP25" i="31"/>
  <c r="CP26" i="31"/>
  <c r="CP27" i="31"/>
  <c r="CP28" i="31"/>
  <c r="CP29" i="31"/>
  <c r="CP30" i="31"/>
  <c r="CP31" i="31"/>
  <c r="CP32" i="31"/>
  <c r="CP33" i="31"/>
  <c r="CP34" i="31"/>
  <c r="CP35" i="31"/>
  <c r="CP36" i="31"/>
  <c r="C11" i="34" l="1"/>
  <c r="O11" i="34"/>
  <c r="S11" i="34"/>
  <c r="AE11" i="34"/>
  <c r="C12" i="34"/>
  <c r="O12" i="34"/>
  <c r="S12" i="34"/>
  <c r="AE12" i="34"/>
  <c r="C13" i="34"/>
  <c r="O13" i="34"/>
  <c r="S13" i="34"/>
  <c r="AE13" i="34"/>
  <c r="C14" i="34"/>
  <c r="O14" i="34"/>
  <c r="S14" i="34"/>
  <c r="AE14" i="34"/>
  <c r="C15" i="34"/>
  <c r="O15" i="34"/>
  <c r="S15" i="34"/>
  <c r="AE15" i="34"/>
  <c r="C16" i="34"/>
  <c r="O16" i="34"/>
  <c r="S16" i="34"/>
  <c r="AE16" i="34"/>
  <c r="C17" i="34"/>
  <c r="O17" i="34"/>
  <c r="S17" i="34"/>
  <c r="AE17" i="34"/>
  <c r="C18" i="34"/>
  <c r="O18" i="34"/>
  <c r="S18" i="34"/>
  <c r="AE18" i="34"/>
  <c r="C19" i="34"/>
  <c r="O19" i="34"/>
  <c r="S19" i="34"/>
  <c r="AE19" i="34"/>
  <c r="C20" i="34"/>
  <c r="O20" i="34"/>
  <c r="S20" i="34"/>
  <c r="AE20" i="34"/>
  <c r="C21" i="34"/>
  <c r="O21" i="34"/>
  <c r="S21" i="34"/>
  <c r="AE21" i="34"/>
  <c r="C22" i="34"/>
  <c r="O22" i="34"/>
  <c r="S22" i="34"/>
  <c r="AE22" i="34"/>
  <c r="C23" i="34"/>
  <c r="O23" i="34"/>
  <c r="S23" i="34"/>
  <c r="AE23" i="34"/>
  <c r="C24" i="34"/>
  <c r="O24" i="34"/>
  <c r="S24" i="34"/>
  <c r="AE24" i="34"/>
  <c r="C25" i="34"/>
  <c r="O25" i="34"/>
  <c r="S25" i="34"/>
  <c r="AE25" i="34"/>
  <c r="C26" i="34"/>
  <c r="O26" i="34"/>
  <c r="S26" i="34"/>
  <c r="AE26" i="34"/>
  <c r="C27" i="34"/>
  <c r="O27" i="34"/>
  <c r="S27" i="34"/>
  <c r="AE27" i="34"/>
  <c r="C28" i="34"/>
  <c r="O28" i="34"/>
  <c r="S28" i="34"/>
  <c r="AE28" i="34"/>
  <c r="C29" i="34"/>
  <c r="O29" i="34"/>
  <c r="S29" i="34"/>
  <c r="AE29" i="34"/>
  <c r="C30" i="34"/>
  <c r="O30" i="34"/>
  <c r="S30" i="34"/>
  <c r="AE30" i="34"/>
  <c r="C31" i="34"/>
  <c r="O31" i="34"/>
  <c r="S31" i="34"/>
  <c r="AE31" i="34"/>
  <c r="C32" i="34"/>
  <c r="O32" i="34"/>
  <c r="S32" i="34"/>
  <c r="AE32" i="34"/>
  <c r="C33" i="34"/>
  <c r="O33" i="34"/>
  <c r="S33" i="34"/>
  <c r="AE33" i="34"/>
  <c r="C34" i="34"/>
  <c r="O34" i="34"/>
  <c r="S34" i="34"/>
  <c r="AE34" i="34"/>
  <c r="C35" i="34"/>
  <c r="O35" i="34"/>
  <c r="S35" i="34"/>
  <c r="AE35" i="34"/>
  <c r="C36" i="34"/>
  <c r="O36" i="34"/>
  <c r="S36" i="34"/>
  <c r="AE36" i="34"/>
  <c r="C10" i="34"/>
  <c r="O10" i="34"/>
  <c r="AE10" i="34"/>
  <c r="G10" i="32" l="1"/>
  <c r="K10" i="32"/>
  <c r="G11" i="32"/>
  <c r="H11" i="32" s="1"/>
  <c r="K11" i="32"/>
  <c r="AH11" i="32"/>
  <c r="G12" i="32"/>
  <c r="H12" i="32" s="1"/>
  <c r="K12" i="32"/>
  <c r="M12" i="32"/>
  <c r="AH12" i="32" s="1"/>
  <c r="G13" i="32"/>
  <c r="H13" i="32" s="1"/>
  <c r="K13" i="32"/>
  <c r="M13" i="32"/>
  <c r="AH13" i="32" s="1"/>
  <c r="G14" i="32"/>
  <c r="H14" i="32" s="1"/>
  <c r="K14" i="32"/>
  <c r="M14" i="32"/>
  <c r="AH14" i="32" s="1"/>
  <c r="G15" i="32"/>
  <c r="H15" i="32" s="1"/>
  <c r="K15" i="32"/>
  <c r="M15" i="32"/>
  <c r="AH15" i="32" s="1"/>
  <c r="G16" i="32"/>
  <c r="H16" i="32" s="1"/>
  <c r="K16" i="32"/>
  <c r="M16" i="32"/>
  <c r="AH16" i="32" s="1"/>
  <c r="G17" i="32"/>
  <c r="H17" i="32" s="1"/>
  <c r="K17" i="32"/>
  <c r="M17" i="32"/>
  <c r="AH17" i="32" s="1"/>
  <c r="G18" i="32"/>
  <c r="H18" i="32" s="1"/>
  <c r="K18" i="32"/>
  <c r="M18" i="32"/>
  <c r="AH18" i="32" s="1"/>
  <c r="G19" i="32"/>
  <c r="H19" i="32" s="1"/>
  <c r="K19" i="32"/>
  <c r="M19" i="32"/>
  <c r="AH19" i="32" s="1"/>
  <c r="G20" i="32"/>
  <c r="H20" i="32" s="1"/>
  <c r="K20" i="32"/>
  <c r="M20" i="32"/>
  <c r="AH20" i="32" s="1"/>
  <c r="G21" i="32"/>
  <c r="H21" i="32" s="1"/>
  <c r="K21" i="32"/>
  <c r="M21" i="32"/>
  <c r="AH21" i="32" s="1"/>
  <c r="G22" i="32"/>
  <c r="H22" i="32" s="1"/>
  <c r="K22" i="32"/>
  <c r="M22" i="32"/>
  <c r="AH22" i="32" s="1"/>
  <c r="G23" i="32"/>
  <c r="H23" i="32" s="1"/>
  <c r="K23" i="32"/>
  <c r="M23" i="32"/>
  <c r="AH23" i="32" s="1"/>
  <c r="G24" i="32"/>
  <c r="H24" i="32" s="1"/>
  <c r="K24" i="32"/>
  <c r="M24" i="32"/>
  <c r="AH24" i="32" s="1"/>
  <c r="G25" i="32"/>
  <c r="H25" i="32" s="1"/>
  <c r="K25" i="32"/>
  <c r="M25" i="32"/>
  <c r="AH25" i="32" s="1"/>
  <c r="G26" i="32"/>
  <c r="H26" i="32" s="1"/>
  <c r="K26" i="32"/>
  <c r="M26" i="32"/>
  <c r="AH26" i="32" s="1"/>
  <c r="G27" i="32"/>
  <c r="H27" i="32" s="1"/>
  <c r="K27" i="32"/>
  <c r="M27" i="32"/>
  <c r="AH27" i="32" s="1"/>
  <c r="G28" i="32"/>
  <c r="H28" i="32" s="1"/>
  <c r="K28" i="32"/>
  <c r="M28" i="32"/>
  <c r="AH28" i="32" s="1"/>
  <c r="G29" i="32"/>
  <c r="H29" i="32" s="1"/>
  <c r="K29" i="32"/>
  <c r="M29" i="32"/>
  <c r="AH29" i="32" s="1"/>
  <c r="G30" i="32"/>
  <c r="H30" i="32" s="1"/>
  <c r="K30" i="32"/>
  <c r="M30" i="32"/>
  <c r="AH30" i="32" s="1"/>
  <c r="G31" i="32"/>
  <c r="H31" i="32" s="1"/>
  <c r="K31" i="32"/>
  <c r="M31" i="32"/>
  <c r="AH31" i="32" s="1"/>
  <c r="G32" i="32"/>
  <c r="H32" i="32" s="1"/>
  <c r="K32" i="32"/>
  <c r="M32" i="32"/>
  <c r="AH32" i="32" s="1"/>
  <c r="G33" i="32"/>
  <c r="H33" i="32" s="1"/>
  <c r="K33" i="32"/>
  <c r="M33" i="32"/>
  <c r="AH33" i="32" s="1"/>
  <c r="G34" i="32"/>
  <c r="H34" i="32" s="1"/>
  <c r="K34" i="32"/>
  <c r="M34" i="32"/>
  <c r="AH34" i="32" s="1"/>
  <c r="G35" i="32"/>
  <c r="H35" i="32" s="1"/>
  <c r="K35" i="32"/>
  <c r="M35" i="32"/>
  <c r="AH35" i="32" s="1"/>
  <c r="G36" i="32"/>
  <c r="H36" i="32" s="1"/>
  <c r="K36" i="32"/>
  <c r="M36" i="32"/>
  <c r="AH36" i="32" s="1"/>
  <c r="M10" i="32" l="1"/>
  <c r="H10" i="32"/>
  <c r="F10" i="31"/>
  <c r="G10" i="31"/>
  <c r="H10" i="31"/>
  <c r="I10" i="31"/>
  <c r="J10" i="31"/>
  <c r="M10" i="31"/>
  <c r="N10" i="31"/>
  <c r="O10" i="31"/>
  <c r="P10" i="31"/>
  <c r="Q10" i="31"/>
  <c r="R10" i="31"/>
  <c r="T10" i="31"/>
  <c r="U10" i="31"/>
  <c r="V10" i="31"/>
  <c r="W10" i="31"/>
  <c r="X10" i="31"/>
  <c r="Y10" i="31"/>
  <c r="Z10" i="31"/>
  <c r="AB10" i="31"/>
  <c r="AC10" i="31"/>
  <c r="AD10" i="31"/>
  <c r="AE10" i="31"/>
  <c r="AF10" i="31"/>
  <c r="AH10" i="31"/>
  <c r="AO10" i="31"/>
  <c r="AV10" i="31"/>
  <c r="BD10" i="31"/>
  <c r="BL10" i="31"/>
  <c r="BS10" i="31"/>
  <c r="BZ10" i="31"/>
  <c r="CH10" i="31"/>
  <c r="DC10" i="31"/>
  <c r="DD10" i="31"/>
  <c r="DI10" i="31"/>
  <c r="F11" i="31"/>
  <c r="G11" i="31"/>
  <c r="H11" i="31"/>
  <c r="I11" i="31"/>
  <c r="J11" i="31"/>
  <c r="K11" i="31"/>
  <c r="M11" i="31"/>
  <c r="N11" i="31"/>
  <c r="O11" i="31"/>
  <c r="P11" i="31"/>
  <c r="Q11" i="31"/>
  <c r="R11" i="31"/>
  <c r="T11" i="31"/>
  <c r="U11" i="31"/>
  <c r="V11" i="31"/>
  <c r="W11" i="31"/>
  <c r="X11" i="31"/>
  <c r="Y11" i="31"/>
  <c r="Z11" i="31"/>
  <c r="AB11" i="31"/>
  <c r="AC11" i="31"/>
  <c r="AD11" i="31"/>
  <c r="AE11" i="31"/>
  <c r="AF11" i="31"/>
  <c r="AH11" i="31"/>
  <c r="AO11" i="31"/>
  <c r="AV11" i="31"/>
  <c r="BD11" i="31"/>
  <c r="BL11" i="31"/>
  <c r="BS11" i="31"/>
  <c r="BZ11" i="31"/>
  <c r="CH11" i="31"/>
  <c r="DC11" i="31"/>
  <c r="DD11" i="31"/>
  <c r="DI11" i="31"/>
  <c r="G12" i="31"/>
  <c r="H12" i="31"/>
  <c r="I12" i="31"/>
  <c r="J12" i="31"/>
  <c r="K12" i="31"/>
  <c r="M12" i="31"/>
  <c r="N12" i="31"/>
  <c r="O12" i="31"/>
  <c r="P12" i="31"/>
  <c r="Q12" i="31"/>
  <c r="R12" i="31"/>
  <c r="T12" i="31"/>
  <c r="U12" i="31"/>
  <c r="V12" i="31"/>
  <c r="W12" i="31"/>
  <c r="X12" i="31"/>
  <c r="Y12" i="31"/>
  <c r="Z12" i="31"/>
  <c r="AB12" i="31"/>
  <c r="AC12" i="31"/>
  <c r="AD12" i="31"/>
  <c r="AE12" i="31"/>
  <c r="AF12" i="31"/>
  <c r="AH12" i="31"/>
  <c r="AO12" i="31"/>
  <c r="AV12" i="31"/>
  <c r="BD12" i="31"/>
  <c r="BL12" i="31"/>
  <c r="BS12" i="31"/>
  <c r="BZ12" i="31"/>
  <c r="CH12" i="31"/>
  <c r="DC12" i="31"/>
  <c r="DD12" i="31"/>
  <c r="DI12" i="31"/>
  <c r="F13" i="31"/>
  <c r="G13" i="31"/>
  <c r="H13" i="31"/>
  <c r="I13" i="31"/>
  <c r="J13" i="31"/>
  <c r="K13" i="31"/>
  <c r="M13" i="31"/>
  <c r="N13" i="31"/>
  <c r="O13" i="31"/>
  <c r="P13" i="31"/>
  <c r="Q13" i="31"/>
  <c r="R13" i="31"/>
  <c r="T13" i="31"/>
  <c r="U13" i="31"/>
  <c r="V13" i="31"/>
  <c r="W13" i="31"/>
  <c r="X13" i="31"/>
  <c r="Y13" i="31"/>
  <c r="Z13" i="31"/>
  <c r="AB13" i="31"/>
  <c r="AC13" i="31"/>
  <c r="AD13" i="31"/>
  <c r="AE13" i="31"/>
  <c r="AF13" i="31"/>
  <c r="AH13" i="31"/>
  <c r="AO13" i="31"/>
  <c r="AV13" i="31"/>
  <c r="BD13" i="31"/>
  <c r="BL13" i="31"/>
  <c r="BS13" i="31"/>
  <c r="BZ13" i="31"/>
  <c r="CH13" i="31"/>
  <c r="DC13" i="31"/>
  <c r="DD13" i="31"/>
  <c r="DI13" i="31"/>
  <c r="F14" i="31"/>
  <c r="G14" i="31"/>
  <c r="H14" i="31"/>
  <c r="I14" i="31"/>
  <c r="J14" i="31"/>
  <c r="K14" i="31"/>
  <c r="M14" i="31"/>
  <c r="N14" i="31"/>
  <c r="O14" i="31"/>
  <c r="P14" i="31"/>
  <c r="Q14" i="31"/>
  <c r="R14" i="31"/>
  <c r="T14" i="31"/>
  <c r="U14" i="31"/>
  <c r="V14" i="31"/>
  <c r="W14" i="31"/>
  <c r="X14" i="31"/>
  <c r="Y14" i="31"/>
  <c r="Z14" i="31"/>
  <c r="AB14" i="31"/>
  <c r="AC14" i="31"/>
  <c r="AD14" i="31"/>
  <c r="AE14" i="31"/>
  <c r="AF14" i="31"/>
  <c r="AH14" i="31"/>
  <c r="AO14" i="31"/>
  <c r="AV14" i="31"/>
  <c r="BD14" i="31"/>
  <c r="BL14" i="31"/>
  <c r="BS14" i="31"/>
  <c r="BZ14" i="31"/>
  <c r="CH14" i="31"/>
  <c r="DC14" i="31"/>
  <c r="DD14" i="31"/>
  <c r="DI14" i="31"/>
  <c r="F15" i="31"/>
  <c r="G15" i="31"/>
  <c r="H15" i="31"/>
  <c r="I15" i="31"/>
  <c r="J15" i="31"/>
  <c r="K15" i="31"/>
  <c r="M15" i="31"/>
  <c r="N15" i="31"/>
  <c r="O15" i="31"/>
  <c r="P15" i="31"/>
  <c r="Q15" i="31"/>
  <c r="R15" i="31"/>
  <c r="T15" i="31"/>
  <c r="U15" i="31"/>
  <c r="V15" i="31"/>
  <c r="W15" i="31"/>
  <c r="X15" i="31"/>
  <c r="Y15" i="31"/>
  <c r="Z15" i="31"/>
  <c r="AB15" i="31"/>
  <c r="AC15" i="31"/>
  <c r="AD15" i="31"/>
  <c r="AE15" i="31"/>
  <c r="AF15" i="31"/>
  <c r="AH15" i="31"/>
  <c r="AO15" i="31"/>
  <c r="AV15" i="31"/>
  <c r="BD15" i="31"/>
  <c r="BL15" i="31"/>
  <c r="BS15" i="31"/>
  <c r="BZ15" i="31"/>
  <c r="CH15" i="31"/>
  <c r="DC15" i="31"/>
  <c r="DD15" i="31"/>
  <c r="DI15" i="31"/>
  <c r="F16" i="31"/>
  <c r="G16" i="31"/>
  <c r="H16" i="31"/>
  <c r="I16" i="31"/>
  <c r="J16" i="31"/>
  <c r="K16" i="31"/>
  <c r="M16" i="31"/>
  <c r="N16" i="31"/>
  <c r="O16" i="31"/>
  <c r="P16" i="31"/>
  <c r="Q16" i="31"/>
  <c r="R16" i="31"/>
  <c r="T16" i="31"/>
  <c r="U16" i="31"/>
  <c r="V16" i="31"/>
  <c r="W16" i="31"/>
  <c r="X16" i="31"/>
  <c r="Y16" i="31"/>
  <c r="Z16" i="31"/>
  <c r="AB16" i="31"/>
  <c r="AC16" i="31"/>
  <c r="AD16" i="31"/>
  <c r="AE16" i="31"/>
  <c r="AF16" i="31"/>
  <c r="AH16" i="31"/>
  <c r="AO16" i="31"/>
  <c r="AV16" i="31"/>
  <c r="BD16" i="31"/>
  <c r="BL16" i="31"/>
  <c r="BS16" i="31"/>
  <c r="BZ16" i="31"/>
  <c r="CH16" i="31"/>
  <c r="DC16" i="31"/>
  <c r="DD16" i="31"/>
  <c r="DI16" i="31"/>
  <c r="F17" i="31"/>
  <c r="G17" i="31"/>
  <c r="H17" i="31"/>
  <c r="I17" i="31"/>
  <c r="J17" i="31"/>
  <c r="K17" i="31"/>
  <c r="M17" i="31"/>
  <c r="N17" i="31"/>
  <c r="O17" i="31"/>
  <c r="P17" i="31"/>
  <c r="Q17" i="31"/>
  <c r="R17" i="31"/>
  <c r="T17" i="31"/>
  <c r="U17" i="31"/>
  <c r="V17" i="31"/>
  <c r="W17" i="31"/>
  <c r="X17" i="31"/>
  <c r="Y17" i="31"/>
  <c r="Z17" i="31"/>
  <c r="AB17" i="31"/>
  <c r="AC17" i="31"/>
  <c r="AD17" i="31"/>
  <c r="AE17" i="31"/>
  <c r="AF17" i="31"/>
  <c r="AH17" i="31"/>
  <c r="AO17" i="31"/>
  <c r="AV17" i="31"/>
  <c r="BD17" i="31"/>
  <c r="BL17" i="31"/>
  <c r="BS17" i="31"/>
  <c r="BZ17" i="31"/>
  <c r="CH17" i="31"/>
  <c r="DC17" i="31"/>
  <c r="DD17" i="31"/>
  <c r="DI17" i="31"/>
  <c r="F18" i="31"/>
  <c r="G18" i="31"/>
  <c r="H18" i="31"/>
  <c r="I18" i="31"/>
  <c r="J18" i="31"/>
  <c r="K18" i="31"/>
  <c r="M18" i="31"/>
  <c r="N18" i="31"/>
  <c r="O18" i="31"/>
  <c r="P18" i="31"/>
  <c r="Q18" i="31"/>
  <c r="R18" i="31"/>
  <c r="T18" i="31"/>
  <c r="U18" i="31"/>
  <c r="V18" i="31"/>
  <c r="W18" i="31"/>
  <c r="X18" i="31"/>
  <c r="Y18" i="31"/>
  <c r="Z18" i="31"/>
  <c r="AB18" i="31"/>
  <c r="AC18" i="31"/>
  <c r="AD18" i="31"/>
  <c r="AE18" i="31"/>
  <c r="AF18" i="31"/>
  <c r="AH18" i="31"/>
  <c r="AO18" i="31"/>
  <c r="AV18" i="31"/>
  <c r="BD18" i="31"/>
  <c r="BL18" i="31"/>
  <c r="BS18" i="31"/>
  <c r="BZ18" i="31"/>
  <c r="CH18" i="31"/>
  <c r="DC18" i="31"/>
  <c r="DD18" i="31"/>
  <c r="DI18" i="31"/>
  <c r="F19" i="31"/>
  <c r="G19" i="31"/>
  <c r="H19" i="31"/>
  <c r="I19" i="31"/>
  <c r="J19" i="31"/>
  <c r="K19" i="31"/>
  <c r="M19" i="31"/>
  <c r="N19" i="31"/>
  <c r="O19" i="31"/>
  <c r="P19" i="31"/>
  <c r="Q19" i="31"/>
  <c r="R19" i="31"/>
  <c r="T19" i="31"/>
  <c r="U19" i="31"/>
  <c r="V19" i="31"/>
  <c r="W19" i="31"/>
  <c r="X19" i="31"/>
  <c r="Y19" i="31"/>
  <c r="Z19" i="31"/>
  <c r="AB19" i="31"/>
  <c r="AC19" i="31"/>
  <c r="AD19" i="31"/>
  <c r="AE19" i="31"/>
  <c r="AF19" i="31"/>
  <c r="AH19" i="31"/>
  <c r="AO19" i="31"/>
  <c r="AV19" i="31"/>
  <c r="BD19" i="31"/>
  <c r="BL19" i="31"/>
  <c r="BS19" i="31"/>
  <c r="BZ19" i="31"/>
  <c r="CH19" i="31"/>
  <c r="DC19" i="31"/>
  <c r="DD19" i="31"/>
  <c r="DI19" i="31"/>
  <c r="F20" i="31"/>
  <c r="G20" i="31"/>
  <c r="H20" i="31"/>
  <c r="I20" i="31"/>
  <c r="J20" i="31"/>
  <c r="K20" i="31"/>
  <c r="M20" i="31"/>
  <c r="N20" i="31"/>
  <c r="O20" i="31"/>
  <c r="P20" i="31"/>
  <c r="Q20" i="31"/>
  <c r="R20" i="31"/>
  <c r="T20" i="31"/>
  <c r="U20" i="31"/>
  <c r="V20" i="31"/>
  <c r="W20" i="31"/>
  <c r="X20" i="31"/>
  <c r="Y20" i="31"/>
  <c r="Z20" i="31"/>
  <c r="AB20" i="31"/>
  <c r="AC20" i="31"/>
  <c r="AD20" i="31"/>
  <c r="AE20" i="31"/>
  <c r="AF20" i="31"/>
  <c r="AH20" i="31"/>
  <c r="AO20" i="31"/>
  <c r="AV20" i="31"/>
  <c r="BD20" i="31"/>
  <c r="BL20" i="31"/>
  <c r="BS20" i="31"/>
  <c r="BZ20" i="31"/>
  <c r="CH20" i="31"/>
  <c r="DC20" i="31"/>
  <c r="DD20" i="31"/>
  <c r="DI20" i="31"/>
  <c r="F21" i="31"/>
  <c r="G21" i="31"/>
  <c r="H21" i="31"/>
  <c r="I21" i="31"/>
  <c r="J21" i="31"/>
  <c r="K21" i="31"/>
  <c r="M21" i="31"/>
  <c r="N21" i="31"/>
  <c r="O21" i="31"/>
  <c r="P21" i="31"/>
  <c r="Q21" i="31"/>
  <c r="R21" i="31"/>
  <c r="T21" i="31"/>
  <c r="U21" i="31"/>
  <c r="V21" i="31"/>
  <c r="W21" i="31"/>
  <c r="X21" i="31"/>
  <c r="Y21" i="31"/>
  <c r="Z21" i="31"/>
  <c r="AB21" i="31"/>
  <c r="AC21" i="31"/>
  <c r="AD21" i="31"/>
  <c r="AE21" i="31"/>
  <c r="AF21" i="31"/>
  <c r="AH21" i="31"/>
  <c r="AO21" i="31"/>
  <c r="AV21" i="31"/>
  <c r="BD21" i="31"/>
  <c r="BL21" i="31"/>
  <c r="BS21" i="31"/>
  <c r="BZ21" i="31"/>
  <c r="CH21" i="31"/>
  <c r="DC21" i="31"/>
  <c r="DD21" i="31"/>
  <c r="DI21" i="31"/>
  <c r="F22" i="31"/>
  <c r="G22" i="31"/>
  <c r="H22" i="31"/>
  <c r="I22" i="31"/>
  <c r="J22" i="31"/>
  <c r="K22" i="31"/>
  <c r="M22" i="31"/>
  <c r="N22" i="31"/>
  <c r="O22" i="31"/>
  <c r="P22" i="31"/>
  <c r="Q22" i="31"/>
  <c r="R22" i="31"/>
  <c r="T22" i="31"/>
  <c r="U22" i="31"/>
  <c r="V22" i="31"/>
  <c r="W22" i="31"/>
  <c r="X22" i="31"/>
  <c r="Y22" i="31"/>
  <c r="Z22" i="31"/>
  <c r="AB22" i="31"/>
  <c r="AC22" i="31"/>
  <c r="AD22" i="31"/>
  <c r="AE22" i="31"/>
  <c r="AF22" i="31"/>
  <c r="AH22" i="31"/>
  <c r="AO22" i="31"/>
  <c r="AV22" i="31"/>
  <c r="BD22" i="31"/>
  <c r="BL22" i="31"/>
  <c r="BS22" i="31"/>
  <c r="BZ22" i="31"/>
  <c r="CH22" i="31"/>
  <c r="DC22" i="31"/>
  <c r="DD22" i="31"/>
  <c r="DI22" i="31"/>
  <c r="F23" i="31"/>
  <c r="G23" i="31"/>
  <c r="H23" i="31"/>
  <c r="I23" i="31"/>
  <c r="J23" i="31"/>
  <c r="K23" i="31"/>
  <c r="M23" i="31"/>
  <c r="N23" i="31"/>
  <c r="O23" i="31"/>
  <c r="P23" i="31"/>
  <c r="Q23" i="31"/>
  <c r="R23" i="31"/>
  <c r="T23" i="31"/>
  <c r="U23" i="31"/>
  <c r="V23" i="31"/>
  <c r="W23" i="31"/>
  <c r="X23" i="31"/>
  <c r="Y23" i="31"/>
  <c r="Z23" i="31"/>
  <c r="AB23" i="31"/>
  <c r="AC23" i="31"/>
  <c r="AD23" i="31"/>
  <c r="AE23" i="31"/>
  <c r="AF23" i="31"/>
  <c r="AH23" i="31"/>
  <c r="AO23" i="31"/>
  <c r="AV23" i="31"/>
  <c r="BD23" i="31"/>
  <c r="BL23" i="31"/>
  <c r="BS23" i="31"/>
  <c r="BZ23" i="31"/>
  <c r="CH23" i="31"/>
  <c r="DC23" i="31"/>
  <c r="DD23" i="31"/>
  <c r="DI23" i="31"/>
  <c r="F24" i="31"/>
  <c r="G24" i="31"/>
  <c r="H24" i="31"/>
  <c r="I24" i="31"/>
  <c r="J24" i="31"/>
  <c r="K24" i="31"/>
  <c r="M24" i="31"/>
  <c r="N24" i="31"/>
  <c r="O24" i="31"/>
  <c r="P24" i="31"/>
  <c r="Q24" i="31"/>
  <c r="R24" i="31"/>
  <c r="T24" i="31"/>
  <c r="U24" i="31"/>
  <c r="V24" i="31"/>
  <c r="W24" i="31"/>
  <c r="X24" i="31"/>
  <c r="Y24" i="31"/>
  <c r="Z24" i="31"/>
  <c r="AB24" i="31"/>
  <c r="AC24" i="31"/>
  <c r="AD24" i="31"/>
  <c r="AE24" i="31"/>
  <c r="AF24" i="31"/>
  <c r="AH24" i="31"/>
  <c r="AO24" i="31"/>
  <c r="AV24" i="31"/>
  <c r="BD24" i="31"/>
  <c r="BL24" i="31"/>
  <c r="BS24" i="31"/>
  <c r="BZ24" i="31"/>
  <c r="CH24" i="31"/>
  <c r="DC24" i="31"/>
  <c r="DD24" i="31"/>
  <c r="DI24" i="31"/>
  <c r="F25" i="31"/>
  <c r="G25" i="31"/>
  <c r="H25" i="31"/>
  <c r="I25" i="31"/>
  <c r="J25" i="31"/>
  <c r="K25" i="31"/>
  <c r="M25" i="31"/>
  <c r="N25" i="31"/>
  <c r="O25" i="31"/>
  <c r="P25" i="31"/>
  <c r="Q25" i="31"/>
  <c r="R25" i="31"/>
  <c r="T25" i="31"/>
  <c r="U25" i="31"/>
  <c r="V25" i="31"/>
  <c r="W25" i="31"/>
  <c r="X25" i="31"/>
  <c r="Y25" i="31"/>
  <c r="Z25" i="31"/>
  <c r="AB25" i="31"/>
  <c r="AC25" i="31"/>
  <c r="AD25" i="31"/>
  <c r="AE25" i="31"/>
  <c r="AF25" i="31"/>
  <c r="AH25" i="31"/>
  <c r="AO25" i="31"/>
  <c r="AV25" i="31"/>
  <c r="BD25" i="31"/>
  <c r="BL25" i="31"/>
  <c r="BS25" i="31"/>
  <c r="BZ25" i="31"/>
  <c r="CH25" i="31"/>
  <c r="DC25" i="31"/>
  <c r="DD25" i="31"/>
  <c r="DI25" i="31"/>
  <c r="F26" i="31"/>
  <c r="G26" i="31"/>
  <c r="H26" i="31"/>
  <c r="I26" i="31"/>
  <c r="J26" i="31"/>
  <c r="K26" i="31"/>
  <c r="M26" i="31"/>
  <c r="N26" i="31"/>
  <c r="O26" i="31"/>
  <c r="P26" i="31"/>
  <c r="Q26" i="31"/>
  <c r="R26" i="31"/>
  <c r="T26" i="31"/>
  <c r="U26" i="31"/>
  <c r="V26" i="31"/>
  <c r="W26" i="31"/>
  <c r="X26" i="31"/>
  <c r="Y26" i="31"/>
  <c r="Z26" i="31"/>
  <c r="AB26" i="31"/>
  <c r="AC26" i="31"/>
  <c r="AD26" i="31"/>
  <c r="AE26" i="31"/>
  <c r="AF26" i="31"/>
  <c r="AH26" i="31"/>
  <c r="AO26" i="31"/>
  <c r="AV26" i="31"/>
  <c r="BD26" i="31"/>
  <c r="BL26" i="31"/>
  <c r="BS26" i="31"/>
  <c r="BZ26" i="31"/>
  <c r="CH26" i="31"/>
  <c r="DC26" i="31"/>
  <c r="DD26" i="31"/>
  <c r="DI26" i="31"/>
  <c r="F27" i="31"/>
  <c r="G27" i="31"/>
  <c r="H27" i="31"/>
  <c r="I27" i="31"/>
  <c r="J27" i="31"/>
  <c r="K27" i="31"/>
  <c r="M27" i="31"/>
  <c r="N27" i="31"/>
  <c r="O27" i="31"/>
  <c r="P27" i="31"/>
  <c r="Q27" i="31"/>
  <c r="R27" i="31"/>
  <c r="T27" i="31"/>
  <c r="U27" i="31"/>
  <c r="V27" i="31"/>
  <c r="W27" i="31"/>
  <c r="X27" i="31"/>
  <c r="Y27" i="31"/>
  <c r="Z27" i="31"/>
  <c r="AB27" i="31"/>
  <c r="AC27" i="31"/>
  <c r="AD27" i="31"/>
  <c r="AE27" i="31"/>
  <c r="AF27" i="31"/>
  <c r="AH27" i="31"/>
  <c r="AO27" i="31"/>
  <c r="AV27" i="31"/>
  <c r="BD27" i="31"/>
  <c r="BL27" i="31"/>
  <c r="BS27" i="31"/>
  <c r="BZ27" i="31"/>
  <c r="CH27" i="31"/>
  <c r="DC27" i="31"/>
  <c r="DD27" i="31"/>
  <c r="DI27" i="31"/>
  <c r="F28" i="31"/>
  <c r="G28" i="31"/>
  <c r="H28" i="31"/>
  <c r="I28" i="31"/>
  <c r="J28" i="31"/>
  <c r="K28" i="31"/>
  <c r="M28" i="31"/>
  <c r="N28" i="31"/>
  <c r="O28" i="31"/>
  <c r="P28" i="31"/>
  <c r="Q28" i="31"/>
  <c r="R28" i="31"/>
  <c r="T28" i="31"/>
  <c r="U28" i="31"/>
  <c r="V28" i="31"/>
  <c r="W28" i="31"/>
  <c r="X28" i="31"/>
  <c r="Y28" i="31"/>
  <c r="Z28" i="31"/>
  <c r="AB28" i="31"/>
  <c r="AC28" i="31"/>
  <c r="AD28" i="31"/>
  <c r="AE28" i="31"/>
  <c r="AF28" i="31"/>
  <c r="AH28" i="31"/>
  <c r="AO28" i="31"/>
  <c r="AV28" i="31"/>
  <c r="BD28" i="31"/>
  <c r="BL28" i="31"/>
  <c r="BS28" i="31"/>
  <c r="BZ28" i="31"/>
  <c r="CH28" i="31"/>
  <c r="DC28" i="31"/>
  <c r="DD28" i="31"/>
  <c r="DI28" i="31"/>
  <c r="F29" i="31"/>
  <c r="G29" i="31"/>
  <c r="H29" i="31"/>
  <c r="I29" i="31"/>
  <c r="J29" i="31"/>
  <c r="K29" i="31"/>
  <c r="M29" i="31"/>
  <c r="N29" i="31"/>
  <c r="O29" i="31"/>
  <c r="P29" i="31"/>
  <c r="Q29" i="31"/>
  <c r="R29" i="31"/>
  <c r="T29" i="31"/>
  <c r="U29" i="31"/>
  <c r="V29" i="31"/>
  <c r="W29" i="31"/>
  <c r="X29" i="31"/>
  <c r="Y29" i="31"/>
  <c r="Z29" i="31"/>
  <c r="AB29" i="31"/>
  <c r="AC29" i="31"/>
  <c r="AD29" i="31"/>
  <c r="AE29" i="31"/>
  <c r="AF29" i="31"/>
  <c r="AH29" i="31"/>
  <c r="AO29" i="31"/>
  <c r="AV29" i="31"/>
  <c r="BD29" i="31"/>
  <c r="BL29" i="31"/>
  <c r="BS29" i="31"/>
  <c r="BZ29" i="31"/>
  <c r="CH29" i="31"/>
  <c r="DC29" i="31"/>
  <c r="DD29" i="31"/>
  <c r="DI29" i="31"/>
  <c r="F30" i="31"/>
  <c r="G30" i="31"/>
  <c r="H30" i="31"/>
  <c r="I30" i="31"/>
  <c r="J30" i="31"/>
  <c r="K30" i="31"/>
  <c r="M30" i="31"/>
  <c r="N30" i="31"/>
  <c r="O30" i="31"/>
  <c r="P30" i="31"/>
  <c r="Q30" i="31"/>
  <c r="R30" i="31"/>
  <c r="T30" i="31"/>
  <c r="U30" i="31"/>
  <c r="V30" i="31"/>
  <c r="W30" i="31"/>
  <c r="X30" i="31"/>
  <c r="Y30" i="31"/>
  <c r="Z30" i="31"/>
  <c r="AB30" i="31"/>
  <c r="AC30" i="31"/>
  <c r="AD30" i="31"/>
  <c r="AE30" i="31"/>
  <c r="AF30" i="31"/>
  <c r="AH30" i="31"/>
  <c r="AO30" i="31"/>
  <c r="AV30" i="31"/>
  <c r="BD30" i="31"/>
  <c r="BL30" i="31"/>
  <c r="BS30" i="31"/>
  <c r="BZ30" i="31"/>
  <c r="CH30" i="31"/>
  <c r="DC30" i="31"/>
  <c r="DD30" i="31"/>
  <c r="DI30" i="31"/>
  <c r="F31" i="31"/>
  <c r="G31" i="31"/>
  <c r="H31" i="31"/>
  <c r="I31" i="31"/>
  <c r="J31" i="31"/>
  <c r="K31" i="31"/>
  <c r="M31" i="31"/>
  <c r="N31" i="31"/>
  <c r="O31" i="31"/>
  <c r="P31" i="31"/>
  <c r="Q31" i="31"/>
  <c r="R31" i="31"/>
  <c r="T31" i="31"/>
  <c r="U31" i="31"/>
  <c r="V31" i="31"/>
  <c r="W31" i="31"/>
  <c r="X31" i="31"/>
  <c r="Y31" i="31"/>
  <c r="Z31" i="31"/>
  <c r="AB31" i="31"/>
  <c r="AC31" i="31"/>
  <c r="AD31" i="31"/>
  <c r="AE31" i="31"/>
  <c r="AF31" i="31"/>
  <c r="AH31" i="31"/>
  <c r="AO31" i="31"/>
  <c r="AV31" i="31"/>
  <c r="BD31" i="31"/>
  <c r="BL31" i="31"/>
  <c r="BS31" i="31"/>
  <c r="BZ31" i="31"/>
  <c r="CH31" i="31"/>
  <c r="DC31" i="31"/>
  <c r="DD31" i="31"/>
  <c r="DI31" i="31"/>
  <c r="F32" i="31"/>
  <c r="G32" i="31"/>
  <c r="H32" i="31"/>
  <c r="I32" i="31"/>
  <c r="J32" i="31"/>
  <c r="K32" i="31"/>
  <c r="M32" i="31"/>
  <c r="N32" i="31"/>
  <c r="O32" i="31"/>
  <c r="P32" i="31"/>
  <c r="Q32" i="31"/>
  <c r="R32" i="31"/>
  <c r="T32" i="31"/>
  <c r="U32" i="31"/>
  <c r="V32" i="31"/>
  <c r="W32" i="31"/>
  <c r="X32" i="31"/>
  <c r="Y32" i="31"/>
  <c r="Z32" i="31"/>
  <c r="AB32" i="31"/>
  <c r="AC32" i="31"/>
  <c r="AD32" i="31"/>
  <c r="AE32" i="31"/>
  <c r="AF32" i="31"/>
  <c r="AH32" i="31"/>
  <c r="AO32" i="31"/>
  <c r="AV32" i="31"/>
  <c r="BD32" i="31"/>
  <c r="BL32" i="31"/>
  <c r="BS32" i="31"/>
  <c r="BZ32" i="31"/>
  <c r="CH32" i="31"/>
  <c r="DC32" i="31"/>
  <c r="DD32" i="31"/>
  <c r="DI32" i="31"/>
  <c r="F33" i="31"/>
  <c r="G33" i="31"/>
  <c r="H33" i="31"/>
  <c r="I33" i="31"/>
  <c r="J33" i="31"/>
  <c r="K33" i="31"/>
  <c r="M33" i="31"/>
  <c r="N33" i="31"/>
  <c r="O33" i="31"/>
  <c r="P33" i="31"/>
  <c r="Q33" i="31"/>
  <c r="R33" i="31"/>
  <c r="T33" i="31"/>
  <c r="U33" i="31"/>
  <c r="V33" i="31"/>
  <c r="W33" i="31"/>
  <c r="X33" i="31"/>
  <c r="Y33" i="31"/>
  <c r="Z33" i="31"/>
  <c r="AB33" i="31"/>
  <c r="AC33" i="31"/>
  <c r="AD33" i="31"/>
  <c r="AE33" i="31"/>
  <c r="AF33" i="31"/>
  <c r="AH33" i="31"/>
  <c r="AO33" i="31"/>
  <c r="AV33" i="31"/>
  <c r="BD33" i="31"/>
  <c r="BL33" i="31"/>
  <c r="BS33" i="31"/>
  <c r="BZ33" i="31"/>
  <c r="CH33" i="31"/>
  <c r="DC33" i="31"/>
  <c r="DD33" i="31"/>
  <c r="DI33" i="31"/>
  <c r="F34" i="31"/>
  <c r="G34" i="31"/>
  <c r="H34" i="31"/>
  <c r="I34" i="31"/>
  <c r="J34" i="31"/>
  <c r="K34" i="31"/>
  <c r="M34" i="31"/>
  <c r="N34" i="31"/>
  <c r="O34" i="31"/>
  <c r="P34" i="31"/>
  <c r="Q34" i="31"/>
  <c r="R34" i="31"/>
  <c r="T34" i="31"/>
  <c r="U34" i="31"/>
  <c r="V34" i="31"/>
  <c r="W34" i="31"/>
  <c r="X34" i="31"/>
  <c r="Y34" i="31"/>
  <c r="Z34" i="31"/>
  <c r="AB34" i="31"/>
  <c r="AC34" i="31"/>
  <c r="AD34" i="31"/>
  <c r="AE34" i="31"/>
  <c r="AF34" i="31"/>
  <c r="AH34" i="31"/>
  <c r="AO34" i="31"/>
  <c r="AV34" i="31"/>
  <c r="BD34" i="31"/>
  <c r="BL34" i="31"/>
  <c r="BS34" i="31"/>
  <c r="BZ34" i="31"/>
  <c r="CH34" i="31"/>
  <c r="DC34" i="31"/>
  <c r="DD34" i="31"/>
  <c r="DI34" i="31"/>
  <c r="F35" i="31"/>
  <c r="G35" i="31"/>
  <c r="H35" i="31"/>
  <c r="I35" i="31"/>
  <c r="J35" i="31"/>
  <c r="K35" i="31"/>
  <c r="M35" i="31"/>
  <c r="N35" i="31"/>
  <c r="O35" i="31"/>
  <c r="P35" i="31"/>
  <c r="Q35" i="31"/>
  <c r="R35" i="31"/>
  <c r="T35" i="31"/>
  <c r="U35" i="31"/>
  <c r="V35" i="31"/>
  <c r="W35" i="31"/>
  <c r="X35" i="31"/>
  <c r="Y35" i="31"/>
  <c r="Z35" i="31"/>
  <c r="AB35" i="31"/>
  <c r="AC35" i="31"/>
  <c r="AD35" i="31"/>
  <c r="AE35" i="31"/>
  <c r="AF35" i="31"/>
  <c r="AH35" i="31"/>
  <c r="AO35" i="31"/>
  <c r="AV35" i="31"/>
  <c r="BD35" i="31"/>
  <c r="BL35" i="31"/>
  <c r="BS35" i="31"/>
  <c r="BZ35" i="31"/>
  <c r="CH35" i="31"/>
  <c r="DC35" i="31"/>
  <c r="DD35" i="31"/>
  <c r="DI35" i="31"/>
  <c r="F36" i="31"/>
  <c r="G36" i="31"/>
  <c r="H36" i="31"/>
  <c r="I36" i="31"/>
  <c r="J36" i="31"/>
  <c r="K36" i="31"/>
  <c r="M36" i="31"/>
  <c r="N36" i="31"/>
  <c r="O36" i="31"/>
  <c r="P36" i="31"/>
  <c r="Q36" i="31"/>
  <c r="R36" i="31"/>
  <c r="T36" i="31"/>
  <c r="U36" i="31"/>
  <c r="V36" i="31"/>
  <c r="W36" i="31"/>
  <c r="X36" i="31"/>
  <c r="Y36" i="31"/>
  <c r="Z36" i="31"/>
  <c r="AB36" i="31"/>
  <c r="AC36" i="31"/>
  <c r="AD36" i="31"/>
  <c r="AE36" i="31"/>
  <c r="AF36" i="31"/>
  <c r="AH36" i="31"/>
  <c r="AO36" i="31"/>
  <c r="AV36" i="31"/>
  <c r="BD36" i="31"/>
  <c r="BL36" i="31"/>
  <c r="BS36" i="31"/>
  <c r="BZ36" i="31"/>
  <c r="CH36" i="31"/>
  <c r="DC36" i="31"/>
  <c r="DD36" i="31"/>
  <c r="DI36" i="31"/>
  <c r="AH10" i="32" l="1"/>
  <c r="BK22" i="31"/>
  <c r="BK20" i="31"/>
  <c r="BK18" i="31"/>
  <c r="BK16" i="31"/>
  <c r="BK14" i="31"/>
  <c r="BK35" i="31"/>
  <c r="BK31" i="31"/>
  <c r="BK29" i="31"/>
  <c r="BK27" i="31"/>
  <c r="BK36" i="31"/>
  <c r="BK34" i="31"/>
  <c r="BK32" i="31"/>
  <c r="BK30" i="31"/>
  <c r="BK28" i="31"/>
  <c r="BK26" i="31"/>
  <c r="BK24" i="31"/>
  <c r="BK12" i="31"/>
  <c r="BK10" i="31"/>
  <c r="AA35" i="31"/>
  <c r="AA33" i="31"/>
  <c r="AA31" i="31"/>
  <c r="AA29" i="31"/>
  <c r="AA27" i="31"/>
  <c r="AA25" i="31"/>
  <c r="AA23" i="31"/>
  <c r="AA21" i="31"/>
  <c r="AA19" i="31"/>
  <c r="AA17" i="31"/>
  <c r="AA15" i="31"/>
  <c r="AA13" i="31"/>
  <c r="AA11" i="31"/>
  <c r="AA36" i="31"/>
  <c r="AA32" i="31"/>
  <c r="AA30" i="31"/>
  <c r="AA28" i="31"/>
  <c r="S36" i="31"/>
  <c r="S32" i="31"/>
  <c r="S30" i="31"/>
  <c r="S28" i="31"/>
  <c r="S35" i="31"/>
  <c r="S33" i="31"/>
  <c r="S31" i="31"/>
  <c r="S29" i="31"/>
  <c r="S27" i="31"/>
  <c r="S25" i="31"/>
  <c r="S23" i="31"/>
  <c r="S21" i="31"/>
  <c r="S19" i="31"/>
  <c r="S17" i="31"/>
  <c r="S15" i="31"/>
  <c r="S13" i="31"/>
  <c r="AG11" i="31"/>
  <c r="S11" i="31"/>
  <c r="AG36" i="31"/>
  <c r="L31" i="31"/>
  <c r="AG30" i="31"/>
  <c r="L29" i="31"/>
  <c r="AG28" i="31"/>
  <c r="L27" i="31"/>
  <c r="L36" i="31"/>
  <c r="L34" i="31"/>
  <c r="L32" i="31"/>
  <c r="L30" i="31"/>
  <c r="L28" i="31"/>
  <c r="L26" i="31"/>
  <c r="L24" i="31"/>
  <c r="L22" i="31"/>
  <c r="L20" i="31"/>
  <c r="L18" i="31"/>
  <c r="L16" i="31"/>
  <c r="L14" i="31"/>
  <c r="L12" i="31"/>
  <c r="L10" i="31"/>
  <c r="E36" i="31"/>
  <c r="E32" i="31"/>
  <c r="E30" i="31"/>
  <c r="E28" i="31"/>
  <c r="AG35" i="31"/>
  <c r="E35" i="31"/>
  <c r="AG33" i="31"/>
  <c r="E33" i="31"/>
  <c r="AG31" i="31"/>
  <c r="E31" i="31"/>
  <c r="AG29" i="31"/>
  <c r="E29" i="31"/>
  <c r="AG27" i="31"/>
  <c r="E27" i="31"/>
  <c r="AG25" i="31"/>
  <c r="E25" i="31"/>
  <c r="AG23" i="31"/>
  <c r="E23" i="31"/>
  <c r="AG21" i="31"/>
  <c r="E21" i="31"/>
  <c r="AG19" i="31"/>
  <c r="E19" i="31"/>
  <c r="AG17" i="31"/>
  <c r="E17" i="31"/>
  <c r="AG15" i="31"/>
  <c r="E15" i="31"/>
  <c r="AG13" i="31"/>
  <c r="E13" i="31"/>
  <c r="E11" i="31"/>
  <c r="AA34" i="31"/>
  <c r="E34" i="31"/>
  <c r="BK33" i="31"/>
  <c r="L35" i="31"/>
  <c r="AG34" i="31"/>
  <c r="S34" i="31"/>
  <c r="L33" i="31"/>
  <c r="AG32" i="31"/>
  <c r="AA26" i="31"/>
  <c r="E26" i="31"/>
  <c r="BK25" i="31"/>
  <c r="AA24" i="31"/>
  <c r="E24" i="31"/>
  <c r="BK23" i="31"/>
  <c r="AA22" i="31"/>
  <c r="E22" i="31"/>
  <c r="BK21" i="31"/>
  <c r="AA20" i="31"/>
  <c r="E20" i="31"/>
  <c r="BK19" i="31"/>
  <c r="AA18" i="31"/>
  <c r="E18" i="31"/>
  <c r="BK17" i="31"/>
  <c r="AA16" i="31"/>
  <c r="E16" i="31"/>
  <c r="BK15" i="31"/>
  <c r="AA14" i="31"/>
  <c r="E14" i="31"/>
  <c r="BK13" i="31"/>
  <c r="AA12" i="31"/>
  <c r="E12" i="31"/>
  <c r="BK11" i="31"/>
  <c r="AA10" i="31"/>
  <c r="E10" i="31"/>
  <c r="AG26" i="31"/>
  <c r="S26" i="31"/>
  <c r="L25" i="31"/>
  <c r="AG24" i="31"/>
  <c r="S24" i="31"/>
  <c r="L23" i="31"/>
  <c r="AG22" i="31"/>
  <c r="S22" i="31"/>
  <c r="L21" i="31"/>
  <c r="AG20" i="31"/>
  <c r="S20" i="31"/>
  <c r="L19" i="31"/>
  <c r="AG18" i="31"/>
  <c r="S18" i="31"/>
  <c r="L17" i="31"/>
  <c r="AG16" i="31"/>
  <c r="S16" i="31"/>
  <c r="L15" i="31"/>
  <c r="AG14" i="31"/>
  <c r="S14" i="31"/>
  <c r="L13" i="31"/>
  <c r="AG12" i="31"/>
  <c r="S12" i="31"/>
  <c r="L11" i="31"/>
  <c r="AG10" i="31"/>
  <c r="S10" i="31"/>
  <c r="C14" i="31" l="1"/>
  <c r="C12" i="31"/>
  <c r="D29" i="31"/>
  <c r="C15" i="31"/>
  <c r="D28" i="31"/>
  <c r="D32" i="31"/>
  <c r="D27" i="31"/>
  <c r="D31" i="31"/>
  <c r="D11" i="31"/>
  <c r="D15" i="31"/>
  <c r="D19" i="31"/>
  <c r="D23" i="31"/>
  <c r="C11" i="31"/>
  <c r="D35" i="31"/>
  <c r="C13" i="31"/>
  <c r="D30" i="31"/>
  <c r="D36" i="31"/>
  <c r="C10" i="31"/>
  <c r="D13" i="31"/>
  <c r="D17" i="31"/>
  <c r="D21" i="31"/>
  <c r="D25" i="31"/>
  <c r="D33" i="31"/>
  <c r="D10" i="31"/>
  <c r="D14" i="31"/>
  <c r="D18" i="31"/>
  <c r="D22" i="31"/>
  <c r="D26" i="31"/>
  <c r="D34" i="31"/>
  <c r="D12" i="31"/>
  <c r="D16" i="31"/>
  <c r="D20" i="31"/>
  <c r="D24" i="31"/>
  <c r="C12" i="35" l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11" i="35"/>
  <c r="R10" i="35" l="1"/>
  <c r="J10" i="35"/>
  <c r="C10" i="35" l="1"/>
</calcChain>
</file>

<file path=xl/sharedStrings.xml><?xml version="1.0" encoding="utf-8"?>
<sst xmlns="http://schemas.openxmlformats.org/spreadsheetml/2006/main" count="2318" uniqueCount="2035">
  <si>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</si>
  <si>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</si>
  <si>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</si>
  <si>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</si>
  <si>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</si>
  <si>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</si>
  <si>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</si>
  <si>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</si>
  <si>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</si>
  <si>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</si>
  <si>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</si>
  <si>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</si>
  <si>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</si>
  <si>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</si>
  <si>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</si>
  <si>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</si>
  <si>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</si>
  <si>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</si>
  <si>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</si>
  <si>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</si>
  <si>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</si>
  <si>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</si>
  <si>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</si>
  <si>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</si>
  <si>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</si>
  <si>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</si>
  <si>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</si>
  <si>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</si>
  <si>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</si>
  <si>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</si>
  <si>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</si>
  <si>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</si>
  <si>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</si>
  <si>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</si>
  <si>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</si>
  <si>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</si>
  <si>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</si>
  <si>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</si>
  <si>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</si>
  <si>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</si>
  <si>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</si>
  <si>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</si>
  <si>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</si>
  <si>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</si>
  <si>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</si>
  <si>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</si>
  <si>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</si>
  <si>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</si>
  <si>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</si>
  <si>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</si>
  <si>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</si>
  <si>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</si>
  <si>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</si>
  <si>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</si>
  <si>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</si>
  <si>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</si>
  <si>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</si>
  <si>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</si>
  <si>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</si>
  <si>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</si>
  <si>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</si>
  <si>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</si>
  <si>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</si>
  <si>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</si>
  <si>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</si>
  <si>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</si>
  <si>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</si>
  <si>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</si>
  <si>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</si>
  <si>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</si>
  <si>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</si>
  <si>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</si>
  <si>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</si>
  <si>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</si>
  <si>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</si>
  <si>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</si>
  <si>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</si>
  <si>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</si>
  <si>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</si>
  <si>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</si>
  <si>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</si>
  <si>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</si>
  <si>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</si>
  <si>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</si>
  <si>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</si>
  <si>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</si>
  <si>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</si>
  <si>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</si>
  <si>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</si>
  <si>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</si>
  <si>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</si>
  <si>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</si>
  <si>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</si>
  <si>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</si>
  <si>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</si>
  <si>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</si>
  <si>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④　その他</t>
    <rPh sb="4" eb="5">
      <t>タ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</si>
  <si>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</si>
  <si>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</si>
  <si>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</si>
  <si>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</si>
  <si>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その他の内容</t>
    <rPh sb="2" eb="3">
      <t>タ</t>
    </rPh>
    <rPh sb="4" eb="6">
      <t>ナイヨウ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</si>
  <si>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</si>
  <si>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加算金額</t>
    <rPh sb="0" eb="3">
      <t>カサンキン</t>
    </rPh>
    <rPh sb="3" eb="4">
      <t>ガク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</si>
  <si>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</si>
  <si>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</si>
  <si>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</si>
  <si>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</si>
  <si>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</si>
  <si>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</si>
  <si>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</si>
  <si>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</si>
  <si>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</si>
  <si>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</si>
  <si>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</si>
  <si>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</si>
  <si>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</si>
  <si>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</si>
  <si>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</si>
  <si>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</si>
  <si>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</si>
  <si>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</si>
  <si>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</si>
  <si>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</si>
  <si>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</si>
  <si>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</si>
  <si>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</si>
  <si>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</si>
  <si>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</si>
  <si>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</si>
  <si>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</si>
  <si>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</si>
  <si>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</si>
  <si>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</si>
  <si>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</si>
  <si>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</si>
  <si>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</si>
  <si>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</si>
  <si>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</si>
  <si>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</si>
  <si>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</si>
  <si>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</si>
  <si>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</si>
  <si>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</si>
  <si>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</si>
  <si>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</si>
  <si>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</si>
  <si>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</si>
  <si>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</si>
  <si>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</si>
  <si>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</si>
  <si>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</si>
  <si>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</si>
  <si>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</si>
  <si>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</si>
  <si>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</si>
  <si>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</si>
  <si>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</si>
  <si>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</si>
  <si>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</si>
  <si>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</si>
  <si>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</si>
  <si>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</si>
  <si>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</si>
  <si>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</si>
  <si>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</si>
  <si>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</si>
  <si>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</si>
  <si>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</si>
  <si>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</si>
  <si>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</si>
  <si>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</si>
  <si>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</si>
  <si>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</si>
  <si>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</si>
  <si>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</si>
  <si>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</si>
  <si>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</si>
  <si>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</si>
  <si>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</si>
  <si>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</si>
  <si>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</si>
  <si>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</si>
  <si>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</si>
  <si>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</si>
  <si>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</si>
  <si>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</si>
  <si>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</si>
  <si>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</si>
  <si>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</si>
  <si>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</si>
  <si>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</si>
  <si>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</si>
  <si>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</si>
  <si>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</si>
  <si>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</si>
  <si>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</si>
  <si>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</si>
  <si>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</si>
  <si>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</si>
  <si>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</si>
  <si>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</si>
  <si>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</si>
  <si>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</si>
  <si>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</si>
  <si>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</si>
  <si>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</si>
  <si>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</si>
  <si>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</si>
  <si>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</si>
  <si>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</si>
  <si>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</si>
  <si>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</si>
  <si>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</si>
  <si>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</si>
  <si>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</si>
  <si>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</si>
  <si>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</si>
  <si>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</si>
  <si>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</si>
  <si>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</si>
  <si>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</si>
  <si>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</si>
  <si>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</si>
  <si>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</si>
  <si>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</si>
  <si>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</si>
  <si>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</si>
  <si>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</si>
  <si>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</si>
  <si>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</si>
  <si>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</si>
  <si>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</si>
  <si>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</si>
  <si>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</si>
  <si>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</si>
  <si>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</si>
  <si>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</si>
  <si>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</si>
  <si>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</si>
  <si>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</si>
  <si>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</si>
  <si>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</si>
  <si>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</si>
  <si>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</si>
  <si>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</si>
  <si>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</si>
  <si>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</si>
  <si>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</si>
  <si>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</si>
  <si>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</si>
  <si>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</si>
  <si>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</si>
  <si>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</si>
  <si>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</si>
  <si>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</si>
  <si>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</si>
  <si>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</si>
  <si>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</si>
  <si>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</si>
  <si>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</si>
  <si>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</si>
  <si>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</si>
  <si>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</si>
  <si>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</si>
  <si>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</si>
  <si>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</si>
  <si>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</si>
  <si>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</si>
  <si>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</si>
  <si>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</si>
  <si>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</si>
  <si>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</si>
  <si>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</si>
  <si>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</si>
  <si>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</si>
  <si>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</si>
  <si>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</si>
  <si>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</si>
  <si>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</si>
  <si>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</si>
  <si>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</si>
  <si>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</si>
  <si>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</si>
  <si>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</si>
  <si>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</si>
  <si>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</si>
  <si>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</si>
  <si>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</si>
  <si>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</si>
  <si>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</si>
  <si>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</si>
  <si>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</si>
  <si>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</si>
  <si>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</si>
  <si>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</si>
  <si>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</si>
  <si>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</si>
  <si>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</si>
  <si>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</si>
  <si>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</si>
  <si>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</si>
  <si>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</si>
  <si>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</si>
  <si>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</si>
  <si>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</si>
  <si>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</si>
  <si>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</si>
  <si>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</si>
  <si>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</si>
  <si>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</si>
  <si>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</si>
  <si>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</si>
  <si>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</si>
  <si>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</si>
  <si>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</si>
  <si>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</si>
  <si>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</si>
  <si>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</si>
  <si>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</si>
  <si>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</si>
  <si>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</si>
  <si>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</si>
  <si>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</si>
  <si>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</si>
  <si>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</si>
  <si>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</si>
  <si>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</si>
  <si>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</si>
  <si>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</si>
  <si>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</si>
  <si>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</si>
  <si>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</si>
  <si>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</si>
  <si>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</si>
  <si>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</si>
  <si>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</si>
  <si>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</si>
  <si>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</si>
  <si>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</si>
  <si>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</si>
  <si>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</si>
  <si>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</si>
  <si>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</si>
  <si>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</si>
  <si>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</si>
  <si>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</si>
  <si>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</si>
  <si>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</si>
  <si>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</si>
  <si>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</si>
  <si>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</si>
  <si>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</si>
  <si>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</si>
  <si>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</si>
  <si>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</si>
  <si>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</si>
  <si>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</si>
  <si>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</si>
  <si>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</si>
  <si>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</si>
  <si>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</si>
  <si>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</si>
  <si>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</si>
  <si>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</si>
  <si>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</si>
  <si>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</si>
  <si>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</si>
  <si>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</si>
  <si>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</si>
  <si>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</si>
  <si>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</si>
  <si>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</si>
  <si>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</si>
  <si>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</si>
  <si>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</si>
  <si>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</si>
  <si>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</si>
  <si>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</si>
  <si>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</si>
  <si>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</si>
  <si>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</si>
  <si>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</si>
  <si>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</si>
  <si>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</si>
  <si>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</si>
  <si>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</si>
  <si>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</si>
  <si>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</si>
  <si>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</si>
  <si>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</si>
  <si>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</si>
  <si>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</si>
  <si>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</si>
  <si>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</si>
  <si>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</si>
  <si>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</si>
  <si>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</si>
  <si>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</si>
  <si>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</si>
  <si>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</si>
  <si>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</si>
  <si>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</si>
  <si>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</si>
  <si>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</si>
  <si>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</si>
  <si>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</si>
  <si>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</si>
  <si>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</si>
  <si>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</si>
  <si>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</si>
  <si>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</si>
  <si>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</si>
  <si>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</si>
  <si>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</si>
  <si>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</si>
  <si>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</si>
  <si>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</si>
  <si>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</si>
  <si>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</si>
  <si>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</si>
  <si>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</si>
  <si>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</si>
  <si>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</si>
  <si>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</si>
  <si>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</si>
  <si>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</si>
  <si>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</si>
  <si>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</si>
  <si>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</si>
  <si>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</si>
  <si>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</si>
  <si>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</si>
  <si>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</si>
  <si>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</si>
  <si>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</si>
  <si>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</si>
  <si>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</si>
  <si>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</si>
  <si>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</si>
  <si>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</si>
  <si>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</si>
  <si>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</si>
  <si>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</si>
  <si>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</si>
  <si>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</si>
  <si>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</si>
  <si>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</si>
  <si>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</si>
  <si>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</si>
  <si>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</si>
  <si>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</si>
  <si>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</si>
  <si>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</si>
  <si>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</si>
  <si>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</si>
  <si>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</si>
  <si>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</si>
  <si>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</si>
  <si>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</si>
  <si>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</si>
  <si>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</si>
  <si>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</si>
  <si>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</si>
  <si>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</si>
  <si>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</si>
  <si>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</si>
  <si>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</si>
  <si>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</si>
  <si>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</si>
  <si>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</si>
  <si>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</si>
  <si>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</si>
  <si>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</si>
  <si>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</si>
  <si>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</si>
  <si>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</si>
  <si>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</si>
  <si>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</si>
  <si>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</si>
  <si>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</si>
  <si>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</si>
  <si>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</si>
  <si>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</si>
  <si>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</si>
  <si>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</si>
  <si>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</si>
  <si>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</si>
  <si>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</si>
  <si>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</si>
  <si>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</si>
  <si>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</si>
  <si>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</si>
  <si>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</si>
  <si>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</si>
  <si>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</si>
  <si>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</si>
  <si>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</si>
  <si>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</si>
  <si>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</si>
  <si>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</si>
  <si>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</si>
  <si>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</si>
  <si>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</si>
  <si>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</si>
  <si>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</si>
  <si>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</si>
  <si>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</si>
  <si>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</si>
  <si>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</si>
  <si>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</si>
  <si>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</si>
  <si>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</si>
  <si>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</si>
  <si>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</si>
  <si>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</si>
  <si>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</si>
  <si>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</si>
  <si>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</si>
  <si>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</si>
  <si>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</si>
  <si>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</si>
  <si>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</si>
  <si>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</si>
  <si>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</si>
  <si>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</si>
  <si>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</si>
  <si>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</si>
  <si>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</si>
  <si>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</si>
  <si>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</si>
  <si>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</si>
  <si>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</si>
  <si>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</si>
  <si>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</si>
  <si>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</si>
  <si>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</si>
  <si>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</si>
  <si>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</si>
  <si>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</si>
  <si>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</si>
  <si>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</si>
  <si>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</si>
  <si>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</si>
  <si>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</si>
  <si>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</si>
  <si>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</si>
  <si>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</si>
  <si>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</si>
  <si>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</si>
  <si>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</si>
  <si>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</si>
  <si>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</si>
  <si>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</si>
  <si>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</si>
  <si>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</si>
  <si>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</si>
  <si>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</si>
  <si>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</si>
  <si>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</si>
  <si>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</si>
  <si>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</si>
  <si>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</si>
  <si>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</si>
  <si>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</si>
  <si>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</si>
  <si>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</si>
  <si>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</si>
  <si>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</si>
  <si>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</si>
  <si>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</si>
  <si>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</si>
  <si>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</si>
  <si>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</si>
  <si>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</si>
  <si>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</si>
  <si>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</si>
  <si>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</si>
  <si>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</si>
  <si>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</si>
  <si>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</si>
  <si>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</si>
  <si>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</si>
  <si>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</si>
  <si>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</si>
  <si>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</si>
  <si>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</si>
  <si>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</si>
  <si>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</si>
  <si>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</si>
  <si>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</si>
  <si>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</si>
  <si>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</si>
  <si>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</si>
  <si>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</si>
  <si>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</si>
  <si>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</si>
  <si>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</si>
  <si>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</si>
  <si>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</si>
  <si>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</si>
  <si>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</si>
  <si>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</si>
  <si>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</si>
  <si>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</si>
  <si>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</si>
  <si>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</si>
  <si>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</si>
  <si>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</si>
  <si>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</si>
  <si>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</si>
  <si>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</si>
  <si>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</si>
  <si>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</si>
  <si>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</si>
  <si>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</si>
  <si>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</si>
  <si>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</si>
  <si>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</si>
  <si>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</si>
  <si>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</si>
  <si>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</si>
  <si>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</si>
  <si>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</si>
  <si>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</si>
  <si>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</si>
  <si>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</si>
  <si>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</si>
  <si>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</si>
  <si>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</si>
  <si>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</si>
  <si>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</si>
  <si>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</si>
  <si>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</si>
  <si>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</si>
  <si>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</si>
  <si>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</si>
  <si>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</si>
  <si>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</si>
  <si>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</si>
  <si>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</si>
  <si>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</si>
  <si>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</si>
  <si>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</si>
  <si>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</si>
  <si>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</si>
  <si>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</si>
  <si>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</si>
  <si>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</si>
  <si>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</si>
  <si>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</si>
  <si>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</si>
  <si>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</si>
  <si>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</si>
  <si>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</si>
  <si>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</si>
  <si>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</si>
  <si>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</si>
  <si>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</si>
  <si>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</si>
  <si>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</si>
  <si>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</si>
  <si>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</si>
  <si>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</si>
  <si>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</si>
  <si>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</si>
  <si>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</si>
  <si>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</si>
  <si>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</si>
  <si>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</si>
  <si>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</si>
  <si>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</si>
  <si>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</si>
  <si>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</si>
  <si>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</si>
  <si>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</si>
  <si>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</si>
  <si>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</si>
  <si>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</si>
  <si>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</si>
  <si>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</si>
  <si>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</si>
  <si>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</si>
  <si>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</si>
  <si>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</si>
  <si>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</si>
  <si>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</si>
  <si>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</si>
  <si>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</si>
  <si>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</si>
  <si>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</si>
  <si>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</si>
  <si>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</si>
  <si>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</si>
  <si>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</si>
  <si>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</si>
  <si>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</si>
  <si>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</si>
  <si>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</si>
  <si>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</si>
  <si>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</si>
  <si>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</si>
  <si>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</si>
  <si>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</si>
  <si>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</si>
  <si>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</si>
  <si>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</si>
  <si>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</si>
  <si>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</si>
  <si>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</si>
  <si>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</si>
  <si>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</si>
  <si>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</si>
  <si>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</si>
  <si>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</si>
  <si>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</si>
  <si>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</si>
  <si>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</si>
  <si>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</si>
  <si>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</si>
  <si>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</si>
  <si>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</si>
  <si>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</si>
  <si>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</si>
  <si>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</si>
  <si>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</si>
  <si>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</si>
  <si>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</si>
  <si>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</si>
  <si>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</si>
  <si>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</si>
  <si>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</si>
  <si>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</si>
  <si>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</si>
  <si>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</si>
  <si>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</si>
  <si>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</si>
  <si>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</si>
  <si>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</si>
  <si>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</si>
  <si>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</si>
  <si>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</si>
  <si>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</si>
  <si>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</si>
  <si>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</si>
  <si>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</si>
  <si>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</si>
  <si>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</si>
  <si>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</si>
  <si>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</si>
  <si>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</si>
  <si>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</si>
  <si>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</si>
  <si>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</si>
  <si>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</si>
  <si>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</si>
  <si>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</si>
  <si>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</si>
  <si>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</si>
  <si>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</si>
  <si>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</si>
  <si>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</si>
  <si>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</si>
  <si>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</si>
  <si>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</si>
  <si>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</si>
  <si>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</si>
  <si>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</si>
  <si>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</si>
  <si>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</si>
  <si>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</si>
  <si>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</si>
  <si>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</si>
  <si>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</si>
  <si>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</si>
  <si>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</si>
  <si>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</si>
  <si>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</si>
  <si>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</si>
  <si>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</si>
  <si>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</si>
  <si>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</si>
  <si>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</si>
  <si>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</si>
  <si>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</si>
  <si>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</si>
  <si>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</si>
  <si>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</si>
  <si>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</si>
  <si>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</si>
  <si>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</si>
  <si>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</si>
  <si>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</si>
  <si>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</si>
  <si>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</si>
  <si>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</si>
  <si>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</si>
  <si>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</si>
  <si>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</si>
  <si>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</si>
  <si>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</si>
  <si>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</si>
  <si>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</si>
  <si>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</si>
  <si>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</si>
  <si>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</si>
  <si>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</si>
  <si>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</si>
  <si>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</si>
  <si>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</si>
  <si>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</si>
  <si>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</si>
  <si>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</si>
  <si>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</si>
  <si>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</si>
  <si>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</si>
  <si>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</si>
  <si>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</si>
  <si>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</si>
  <si>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</si>
  <si>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</si>
  <si>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</si>
  <si>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</si>
  <si>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</si>
  <si>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</si>
  <si>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</si>
  <si>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</si>
  <si>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</si>
  <si>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</si>
  <si>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</si>
  <si>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</si>
  <si>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</si>
  <si>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</si>
  <si>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</si>
  <si>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</si>
  <si>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</si>
  <si>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</si>
  <si>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</si>
  <si>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</si>
  <si>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</si>
  <si>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</si>
  <si>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</si>
  <si>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</si>
  <si>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</si>
  <si>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</si>
  <si>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</si>
  <si>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</si>
  <si>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</si>
  <si>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</si>
  <si>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</si>
  <si>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</si>
  <si>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</si>
  <si>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</si>
  <si>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</si>
  <si>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</si>
  <si>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</si>
  <si>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</si>
  <si>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</si>
  <si>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</si>
  <si>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</si>
  <si>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</si>
  <si>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</si>
  <si>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</si>
  <si>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</si>
  <si>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</si>
  <si>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</si>
  <si>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</si>
  <si>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</si>
  <si>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</si>
  <si>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</si>
  <si>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</si>
  <si>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</si>
  <si>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</si>
  <si>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</si>
  <si>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</si>
  <si>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</si>
  <si>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</si>
  <si>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</si>
  <si>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</si>
  <si>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</si>
  <si>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</si>
  <si>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</si>
  <si>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</si>
  <si>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</si>
  <si>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</si>
  <si>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</si>
  <si>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</si>
  <si>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</si>
  <si>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</si>
  <si>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</si>
  <si>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</si>
  <si>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</si>
  <si>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</si>
  <si>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</si>
  <si>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</si>
  <si>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</si>
  <si>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</si>
  <si>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</si>
  <si>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</si>
  <si>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</si>
  <si>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</si>
  <si>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</si>
  <si>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</si>
  <si>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</si>
  <si>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</si>
  <si>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</si>
  <si>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</si>
  <si>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</si>
  <si>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</si>
  <si>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</si>
  <si>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</si>
  <si>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</si>
  <si>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</si>
  <si>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</si>
  <si>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</si>
  <si>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</si>
  <si>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</si>
  <si>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</si>
  <si>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</si>
  <si>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</si>
  <si>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</si>
  <si>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</si>
  <si>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</si>
  <si>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</si>
  <si>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</si>
  <si>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</si>
  <si>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</si>
  <si>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</si>
  <si>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</si>
  <si>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</si>
  <si>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</si>
  <si>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</si>
  <si>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</si>
  <si>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</si>
  <si>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</si>
  <si>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</si>
  <si>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</si>
  <si>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</si>
  <si>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</si>
  <si>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</si>
  <si>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</si>
  <si>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</si>
  <si>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</si>
  <si>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</si>
  <si>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</si>
  <si>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</si>
  <si>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</si>
  <si>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</si>
  <si>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</si>
  <si>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</si>
  <si>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</si>
  <si>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</si>
  <si>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</si>
  <si>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</si>
  <si>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</si>
  <si>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</si>
  <si>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</si>
  <si>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</si>
  <si>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</si>
  <si>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</si>
  <si>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</si>
  <si>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</si>
  <si>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</si>
  <si>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</si>
  <si>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</si>
  <si>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</si>
  <si>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</si>
  <si>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</si>
  <si>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</si>
  <si>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</si>
  <si>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</si>
  <si>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</si>
  <si>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</si>
  <si>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</si>
  <si>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</si>
  <si>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</si>
  <si>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</si>
  <si>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</si>
  <si>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</si>
  <si>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</si>
  <si>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</si>
  <si>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</si>
  <si>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</si>
  <si>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</si>
  <si>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</si>
  <si>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</si>
  <si>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</si>
  <si>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</si>
  <si>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</si>
  <si>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</si>
  <si>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</si>
  <si>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</si>
  <si>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</si>
  <si>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</si>
  <si>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</si>
  <si>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</si>
  <si>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</si>
  <si>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</si>
  <si>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</si>
  <si>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</si>
  <si>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</si>
  <si>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</si>
  <si>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</si>
  <si>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</si>
  <si>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</si>
  <si>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</si>
  <si>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</si>
  <si>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</si>
  <si>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</si>
  <si>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</si>
  <si>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</si>
  <si>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</si>
  <si>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</si>
  <si>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</si>
  <si>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</si>
  <si>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</si>
  <si>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</si>
  <si>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</si>
  <si>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</si>
  <si>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</si>
  <si>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</si>
  <si>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</si>
  <si>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</si>
  <si>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</si>
  <si>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</si>
  <si>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</si>
  <si>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</si>
  <si>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</si>
  <si>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</si>
  <si>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</si>
  <si>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</si>
  <si>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</si>
  <si>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</si>
  <si>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</si>
  <si>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</si>
  <si>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</si>
  <si>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</si>
  <si>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</si>
  <si>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</si>
  <si>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</si>
  <si>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</si>
  <si>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</si>
  <si>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</si>
  <si>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</si>
  <si>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</si>
  <si>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</si>
  <si>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</si>
  <si>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</si>
  <si>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</si>
  <si>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</si>
  <si>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</si>
  <si>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</si>
  <si>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</si>
  <si>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</si>
  <si>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</si>
  <si>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</si>
  <si>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</si>
  <si>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</si>
  <si>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</si>
  <si>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</si>
  <si>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</si>
  <si>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</si>
  <si>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</si>
  <si>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</si>
  <si>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</si>
  <si>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</si>
  <si>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</si>
  <si>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</si>
  <si>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</si>
  <si>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</si>
  <si>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</si>
  <si>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</si>
  <si>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</si>
  <si>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</si>
  <si>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</si>
  <si>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</si>
  <si>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</si>
  <si>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</si>
  <si>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</si>
  <si>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</si>
  <si>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</si>
  <si>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</si>
  <si>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</si>
  <si>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</si>
  <si>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</si>
  <si>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</si>
  <si>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</si>
  <si>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</si>
  <si>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</si>
  <si>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</si>
  <si>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</si>
  <si>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</si>
  <si>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</si>
  <si>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</si>
  <si>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</si>
  <si>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</si>
  <si>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</si>
  <si>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</si>
  <si>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</si>
  <si>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</si>
  <si>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</si>
  <si>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</si>
  <si>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</si>
  <si>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</si>
  <si>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</si>
  <si>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</si>
  <si>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</si>
  <si>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</si>
  <si>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</si>
  <si>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</si>
  <si>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</si>
  <si>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</si>
  <si>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</si>
  <si>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</si>
  <si>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</si>
  <si>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</si>
  <si>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</si>
  <si>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</si>
  <si>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</si>
  <si>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</si>
  <si>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</si>
  <si>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</si>
  <si>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</si>
  <si>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</si>
  <si>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</si>
  <si>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</si>
  <si>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</si>
  <si>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</si>
  <si>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</si>
  <si>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</si>
  <si>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</si>
  <si>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</si>
  <si>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</si>
  <si>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</si>
  <si>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</si>
  <si>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</si>
  <si>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</si>
  <si>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</si>
  <si>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</si>
  <si>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</si>
  <si>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</si>
  <si>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</si>
  <si>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</si>
  <si>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</si>
  <si>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</si>
  <si>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</si>
  <si>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</si>
  <si>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</si>
  <si>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</si>
  <si>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</si>
  <si>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</si>
  <si>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</si>
  <si>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</si>
  <si>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</si>
  <si>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</si>
  <si>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</si>
  <si>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</si>
  <si>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</si>
  <si>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</si>
  <si>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</si>
  <si>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</si>
  <si>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</si>
  <si>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</si>
  <si>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</si>
  <si>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</si>
  <si>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</si>
  <si>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</si>
  <si>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</si>
  <si>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</si>
  <si>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</si>
  <si>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</si>
  <si>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</si>
  <si>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</si>
  <si>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</si>
  <si>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</si>
  <si>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</si>
  <si>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</si>
  <si>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</si>
  <si>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</si>
  <si>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</si>
  <si>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</si>
  <si>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</si>
  <si>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</si>
  <si>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</si>
  <si>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</si>
  <si>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</si>
  <si>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</si>
  <si>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</si>
  <si>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</si>
  <si>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</si>
  <si>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</si>
  <si>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</si>
  <si>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</si>
  <si>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</si>
  <si>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</si>
  <si>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</si>
  <si>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</si>
  <si>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</si>
  <si>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</si>
  <si>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</si>
  <si>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</si>
  <si>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</si>
  <si>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</si>
  <si>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</si>
  <si>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</si>
  <si>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</si>
  <si>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</si>
  <si>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</si>
  <si>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</si>
  <si>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</si>
  <si>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</si>
  <si>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</si>
  <si>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</si>
  <si>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</si>
  <si>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</si>
  <si>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</si>
  <si>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</si>
  <si>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</si>
  <si>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</si>
  <si>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</si>
  <si>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</si>
  <si>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</si>
  <si>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</si>
  <si>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</si>
  <si>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</si>
  <si>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</si>
  <si>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</si>
  <si>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</si>
  <si>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</si>
  <si>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</si>
  <si>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</si>
  <si>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</si>
  <si>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</si>
  <si>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</si>
  <si>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</si>
  <si>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</si>
  <si>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</si>
  <si>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</si>
  <si>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</si>
  <si>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</si>
  <si>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</si>
  <si>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</si>
  <si>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</si>
  <si>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</si>
  <si>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</si>
  <si>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</si>
  <si>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</si>
  <si>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</si>
  <si>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</si>
  <si>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</si>
  <si>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</si>
  <si>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</si>
  <si>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</si>
  <si>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</si>
  <si>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</si>
  <si>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</si>
  <si>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</si>
  <si>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</si>
  <si>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</si>
  <si>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</si>
  <si>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</si>
  <si>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</si>
  <si>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</si>
  <si>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</si>
  <si>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</si>
  <si>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</si>
  <si>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</si>
  <si>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</si>
  <si>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</si>
  <si>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</si>
  <si>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</si>
  <si>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</si>
  <si>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</si>
  <si>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</si>
  <si>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</si>
  <si>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</si>
  <si>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</si>
  <si>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</si>
  <si>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</si>
  <si>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</si>
  <si>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</si>
  <si>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</si>
  <si>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</si>
  <si>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</si>
  <si>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</si>
  <si>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</si>
  <si>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</si>
  <si>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</si>
  <si>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</si>
  <si>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</si>
  <si>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</si>
  <si>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</si>
  <si>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</si>
  <si>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</si>
  <si>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</si>
  <si>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</si>
  <si>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</si>
  <si>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</si>
  <si>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</si>
  <si>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</si>
  <si>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</si>
  <si>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</si>
  <si>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</si>
  <si>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</si>
  <si>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</si>
  <si>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</si>
  <si>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</si>
  <si>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</si>
  <si>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</si>
  <si>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</si>
  <si>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</si>
  <si>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</si>
  <si>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</si>
  <si>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</si>
  <si>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</si>
  <si>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</si>
  <si>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</si>
  <si>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</si>
  <si>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</si>
  <si>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</si>
  <si>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</si>
  <si>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</si>
  <si>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</si>
  <si>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</si>
  <si>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</si>
  <si>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</si>
  <si>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</si>
  <si>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</si>
  <si>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</si>
  <si>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</si>
  <si>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</si>
  <si>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</si>
  <si>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</si>
  <si>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</si>
  <si>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</si>
  <si>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</si>
  <si>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</si>
  <si>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</si>
  <si>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</si>
  <si>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</si>
  <si>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</si>
  <si>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</si>
  <si>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</si>
  <si>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</si>
  <si>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</si>
  <si>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</si>
  <si>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</si>
  <si>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</si>
  <si>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</si>
  <si>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</si>
  <si>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</si>
  <si>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</si>
  <si>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</si>
  <si>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</si>
  <si>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</si>
  <si>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</si>
  <si>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</si>
  <si>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</si>
  <si>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</si>
  <si>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</si>
  <si>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</si>
  <si>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</si>
  <si>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</si>
  <si>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</si>
  <si>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</si>
  <si>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</si>
  <si>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</si>
  <si>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</si>
  <si>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</si>
  <si>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</si>
  <si>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</si>
  <si>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</si>
  <si>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</si>
  <si>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</si>
  <si>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</si>
  <si>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</si>
  <si>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</si>
  <si>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</si>
  <si>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</si>
  <si>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</si>
  <si>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</si>
  <si>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</si>
  <si>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</si>
  <si>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</si>
  <si>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</si>
  <si>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</si>
  <si>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</si>
  <si>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</si>
  <si>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</si>
  <si>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</si>
  <si>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</si>
  <si>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</si>
  <si>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</si>
  <si>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</si>
  <si>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</si>
  <si>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</si>
  <si>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</si>
  <si>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</si>
  <si>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</si>
  <si>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</si>
  <si>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</si>
  <si>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</si>
  <si>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</si>
  <si>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</si>
  <si>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</si>
  <si>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</si>
  <si>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</si>
  <si>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</si>
  <si>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</si>
  <si>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</si>
  <si>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</si>
  <si>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</si>
  <si>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</si>
  <si>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</si>
  <si>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</si>
  <si>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</si>
  <si>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</si>
  <si>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</si>
  <si>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</si>
  <si>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</si>
  <si>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</si>
  <si>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</si>
  <si>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</si>
  <si>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</si>
  <si>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</si>
  <si>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</si>
  <si>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</si>
  <si>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</si>
  <si>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</si>
  <si>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</si>
  <si>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</si>
  <si>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</si>
  <si>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</si>
  <si>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</si>
  <si>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</si>
  <si>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</si>
  <si>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</si>
  <si>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</si>
  <si>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</si>
  <si>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</si>
  <si>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</si>
  <si>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</si>
  <si>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</si>
  <si>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</si>
  <si>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</si>
  <si>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</si>
  <si>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</si>
  <si>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</si>
  <si>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</si>
  <si>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</si>
  <si>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</si>
  <si>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</si>
  <si>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</si>
  <si>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</si>
  <si>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</si>
  <si>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</si>
  <si>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</si>
  <si>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</si>
  <si>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</si>
  <si>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</si>
  <si>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</si>
  <si>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</si>
  <si>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</si>
  <si>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</si>
  <si>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</si>
  <si>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</si>
  <si>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</si>
  <si>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</si>
  <si>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</si>
  <si>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</si>
  <si>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</si>
  <si>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</si>
  <si>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</si>
  <si>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</si>
  <si>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</si>
  <si>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</si>
  <si>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</si>
  <si>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</si>
  <si>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</si>
  <si>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</si>
  <si>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</si>
  <si>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</si>
  <si>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</si>
  <si>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</si>
  <si>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</si>
  <si>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</si>
  <si>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</si>
  <si>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</si>
  <si>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</si>
  <si>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</si>
  <si>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</si>
  <si>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</si>
  <si>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</si>
  <si>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</si>
  <si>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</si>
  <si>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</si>
  <si>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</si>
  <si>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</si>
  <si>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</si>
  <si>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</si>
  <si>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</si>
  <si>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</si>
  <si>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</si>
  <si>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</si>
  <si>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</si>
  <si>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</si>
  <si>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</si>
  <si>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</si>
  <si>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</si>
  <si>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</si>
  <si>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</si>
  <si>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</si>
  <si>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</si>
  <si>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</si>
  <si>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</si>
  <si>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</si>
  <si>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</si>
  <si>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</si>
  <si>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</si>
  <si>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</si>
  <si>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</si>
  <si>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</si>
  <si>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</si>
  <si>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</si>
  <si>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</si>
  <si>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</si>
  <si>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</si>
  <si>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</si>
  <si>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</si>
  <si>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</si>
  <si>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</si>
  <si>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</si>
  <si>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</si>
  <si>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</si>
  <si>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</si>
  <si>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</si>
  <si>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</si>
  <si>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</si>
  <si>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</si>
  <si>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</si>
  <si>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</si>
  <si>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</si>
  <si>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</si>
  <si>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</si>
  <si>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</si>
  <si>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</si>
  <si>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</si>
  <si>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</si>
  <si>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</si>
  <si>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</si>
  <si>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</si>
  <si>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</si>
  <si>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</si>
  <si>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</si>
  <si>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</si>
  <si>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</si>
  <si>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</si>
  <si>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</si>
  <si>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</si>
  <si>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</si>
  <si>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</si>
  <si>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</si>
  <si>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</si>
  <si>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</si>
  <si>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</si>
  <si>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</si>
  <si>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</si>
  <si>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</si>
  <si>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</si>
  <si>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</si>
  <si>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</si>
  <si>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</si>
  <si>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</si>
  <si>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</si>
  <si>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</si>
  <si>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</si>
  <si>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</si>
  <si>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</si>
  <si>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</si>
  <si>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</si>
  <si>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</si>
  <si>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</si>
  <si>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</si>
  <si>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</si>
  <si>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</si>
  <si>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</si>
  <si>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</si>
  <si>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</si>
  <si>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</si>
  <si>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</si>
  <si>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</si>
  <si>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</si>
  <si>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</si>
  <si>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</si>
  <si>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</si>
  <si>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</si>
  <si>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</si>
  <si>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</si>
  <si>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</si>
  <si>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</si>
  <si>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</si>
  <si>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</si>
  <si>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</si>
  <si>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</si>
  <si>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</si>
  <si>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</si>
  <si>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</si>
  <si>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</si>
  <si>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</si>
  <si>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</si>
  <si>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</si>
  <si>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</si>
  <si>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</si>
  <si>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</si>
  <si>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</si>
  <si>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</si>
  <si>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</si>
  <si>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</si>
  <si>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</si>
  <si>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</si>
  <si>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</si>
  <si>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</si>
  <si>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</si>
  <si>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</si>
  <si>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</si>
  <si>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</si>
  <si>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</si>
  <si>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</si>
  <si>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</si>
  <si>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</si>
  <si>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</si>
  <si>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</si>
  <si>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</si>
  <si>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</si>
  <si>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</si>
  <si>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</si>
  <si>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</si>
  <si>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</si>
  <si>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</si>
  <si>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</si>
  <si>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</si>
  <si>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</si>
  <si>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</si>
  <si>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</si>
  <si>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</si>
  <si>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</si>
  <si>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</si>
  <si>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</si>
  <si>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</si>
  <si>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</si>
  <si>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</si>
  <si>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</si>
  <si>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</si>
  <si>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</si>
  <si>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</si>
  <si>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</si>
  <si>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</si>
  <si>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</si>
  <si>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</si>
  <si>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</si>
  <si>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</si>
  <si>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</si>
  <si>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</si>
  <si>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</si>
  <si>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</si>
  <si>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</si>
  <si>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</si>
  <si>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</si>
  <si>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</si>
  <si>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</si>
  <si>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</si>
  <si>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</si>
  <si>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</si>
  <si>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</si>
  <si>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</si>
  <si>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</si>
  <si>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</si>
  <si>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</si>
  <si>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</si>
  <si>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</si>
  <si>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</si>
  <si>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</si>
  <si>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</si>
  <si>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</si>
  <si>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</si>
  <si>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</si>
  <si>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</si>
  <si>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</si>
  <si>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</si>
  <si>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</si>
  <si>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</si>
  <si>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</si>
  <si>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</si>
  <si>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</si>
  <si>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</si>
  <si>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</si>
  <si>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</si>
  <si>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</si>
  <si>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</si>
  <si>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</si>
  <si>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</si>
  <si>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</si>
  <si>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</si>
  <si>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</si>
  <si>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</si>
  <si>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</si>
  <si>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</si>
  <si>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</si>
  <si>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</si>
  <si>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</si>
  <si>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</si>
  <si>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</si>
  <si>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</si>
  <si>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</si>
  <si>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</si>
  <si>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</si>
  <si>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</si>
  <si>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</si>
  <si>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</si>
  <si>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</si>
  <si>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</si>
  <si>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</si>
  <si>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</si>
  <si>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</si>
  <si>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</si>
  <si>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</si>
  <si>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</si>
  <si>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</si>
  <si>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</si>
  <si>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</si>
  <si>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</si>
  <si>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</si>
  <si>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</si>
  <si>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</si>
  <si>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</si>
  <si>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</si>
  <si>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</si>
  <si>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</si>
  <si>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</si>
  <si>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</si>
  <si>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</si>
  <si>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</si>
  <si>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</si>
  <si>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</si>
  <si>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</si>
  <si>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</si>
  <si>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</si>
  <si>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</si>
  <si>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</si>
  <si>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</si>
  <si>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</si>
  <si>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</si>
  <si>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</si>
  <si>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</si>
  <si>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</si>
  <si>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</si>
  <si>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</si>
  <si>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</si>
  <si>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</si>
  <si>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</si>
  <si>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</si>
  <si>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</si>
  <si>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</si>
  <si>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</si>
  <si>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</si>
  <si>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</si>
  <si>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</si>
  <si>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</si>
  <si>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</si>
  <si>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</si>
  <si>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</si>
  <si>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</si>
  <si>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</si>
  <si>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</si>
  <si>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</si>
  <si>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</si>
  <si>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</si>
  <si>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</si>
  <si>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</si>
  <si>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</si>
  <si>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</si>
  <si>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</si>
  <si>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</si>
  <si>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</si>
  <si>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</si>
  <si>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</si>
  <si>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</si>
  <si>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</si>
  <si>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</si>
  <si>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</si>
  <si>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</si>
  <si>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</si>
  <si>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</si>
  <si>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</si>
  <si>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</si>
  <si>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</si>
  <si>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</si>
  <si>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</si>
  <si>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</si>
  <si>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</si>
  <si>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</si>
  <si>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</si>
  <si>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</si>
  <si>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</si>
  <si>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</si>
  <si>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</si>
  <si>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</si>
  <si>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</si>
  <si>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</si>
  <si>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</si>
  <si>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</si>
  <si>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</si>
  <si>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</si>
  <si>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</si>
  <si>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</si>
  <si>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</si>
  <si>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</si>
  <si>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</si>
  <si>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</si>
  <si>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</si>
  <si>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</si>
  <si>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</si>
  <si>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</si>
  <si>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</si>
  <si>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</si>
  <si>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</si>
  <si>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</si>
  <si>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</si>
  <si>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</si>
  <si>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</si>
  <si>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</si>
  <si>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</si>
  <si>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</si>
  <si>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</si>
  <si>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</si>
  <si>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</si>
  <si>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</si>
  <si>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</si>
  <si>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</si>
  <si>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</si>
  <si>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</si>
  <si>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</si>
  <si>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</si>
  <si>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</si>
  <si>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</si>
  <si>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</si>
  <si>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</si>
  <si>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</si>
  <si>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</si>
  <si>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</si>
  <si>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</si>
  <si>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</si>
  <si>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</si>
  <si>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</si>
  <si>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</si>
  <si>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</si>
  <si>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</si>
  <si>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</si>
  <si>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</si>
  <si>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</si>
  <si>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</si>
  <si>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</si>
  <si>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</si>
  <si>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</si>
  <si>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</si>
  <si>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</si>
  <si>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</si>
  <si>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</si>
  <si>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</si>
  <si>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</si>
  <si>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</si>
  <si>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</si>
  <si>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</si>
  <si>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</si>
  <si>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</si>
  <si>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富谷市</t>
    <rPh sb="2" eb="3">
      <t>シ</t>
    </rPh>
    <phoneticPr fontId="1"/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</si>
  <si>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</si>
  <si>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</si>
  <si>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</si>
  <si>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</si>
  <si>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</si>
  <si>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</si>
  <si>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</si>
  <si>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</si>
  <si>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</si>
  <si>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</si>
  <si>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</si>
  <si>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</si>
  <si>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</si>
  <si>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</si>
  <si>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</si>
  <si>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</si>
  <si>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</si>
  <si>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</si>
  <si>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</si>
  <si>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</si>
  <si>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</si>
  <si>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</si>
  <si>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自然災害</t>
    <rPh sb="0" eb="2">
      <t>シゼン</t>
    </rPh>
    <rPh sb="2" eb="4">
      <t>サイガイ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</si>
  <si>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</si>
  <si>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</si>
  <si>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</si>
  <si>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</si>
  <si>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</si>
  <si>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管理者が引き続き耕作</t>
    <phoneticPr fontId="3"/>
  </si>
  <si>
    <t>後継者が耕作を継承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</si>
  <si>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</si>
  <si>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</si>
  <si>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那珂川市</t>
    <rPh sb="3" eb="4">
      <t>シ</t>
    </rPh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</si>
  <si>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</si>
  <si>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</si>
  <si>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</si>
  <si>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</si>
  <si>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その他</t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</si>
  <si>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</si>
  <si>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</si>
  <si>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</si>
  <si>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</si>
  <si>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</si>
  <si>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</si>
  <si>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</si>
  <si>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</si>
  <si>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</si>
  <si>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</si>
  <si>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</si>
  <si>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</si>
  <si>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</si>
  <si>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</si>
  <si>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</si>
  <si>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</si>
  <si>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</si>
  <si>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</si>
  <si>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</si>
  <si>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</si>
  <si>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</si>
  <si>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</si>
  <si>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</si>
  <si>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</si>
  <si>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</si>
  <si>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</si>
  <si>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</si>
  <si>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</si>
  <si>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</si>
  <si>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</si>
  <si>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</si>
  <si>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</si>
  <si>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</si>
  <si>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</si>
  <si>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交付金の使途</t>
    <rPh sb="0" eb="3">
      <t>コウフキン</t>
    </rPh>
    <rPh sb="4" eb="6">
      <t>シト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</si>
  <si>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</si>
  <si>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今年度交付額と前年度末積立等残高の計（円）</t>
    <phoneticPr fontId="3"/>
  </si>
  <si>
    <t>前年度末積立等残額（円）</t>
    <phoneticPr fontId="3"/>
  </si>
  <si>
    <t>個人配分支出総額（円）</t>
    <rPh sb="9" eb="10">
      <t>エン</t>
    </rPh>
    <phoneticPr fontId="3"/>
  </si>
  <si>
    <t>チェック用参照セル</t>
    <rPh sb="4" eb="5">
      <t>ヨウ</t>
    </rPh>
    <rPh sb="5" eb="7">
      <t>サンショウ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</si>
  <si>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</si>
  <si>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</si>
  <si>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</si>
  <si>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農業生産性の向上にを図る取組</t>
    <phoneticPr fontId="3"/>
  </si>
  <si>
    <t>協定農用地の一部除外面積の合計</t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</si>
  <si>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</si>
  <si>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その他の具体的な内容</t>
    <phoneticPr fontId="3"/>
  </si>
  <si>
    <t>その他</t>
    <phoneticPr fontId="3"/>
  </si>
  <si>
    <t>話し合いの開催</t>
    <phoneticPr fontId="3"/>
  </si>
  <si>
    <t>その他の内容</t>
    <rPh sb="2" eb="3">
      <t>タ</t>
    </rPh>
    <rPh sb="4" eb="6">
      <t>ナイヨウ</t>
    </rPh>
    <phoneticPr fontId="3"/>
  </si>
  <si>
    <t>目標</t>
    <rPh sb="0" eb="2">
      <t>モクヒョウ</t>
    </rPh>
    <phoneticPr fontId="3"/>
  </si>
  <si>
    <t>達成状況</t>
    <rPh sb="0" eb="2">
      <t>タッセイ</t>
    </rPh>
    <rPh sb="2" eb="4">
      <t>ジョウキョウ</t>
    </rPh>
    <phoneticPr fontId="3"/>
  </si>
  <si>
    <t>耕作放棄によるもの</t>
    <rPh sb="0" eb="2">
      <t>コウサク</t>
    </rPh>
    <rPh sb="2" eb="4">
      <t>ホウキ</t>
    </rPh>
    <phoneticPr fontId="3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</si>
  <si>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3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</si>
  <si>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3"/>
  </si>
  <si>
    <t>その他</t>
    <rPh sb="2" eb="3">
      <t>タ</t>
    </rPh>
    <phoneticPr fontId="3"/>
  </si>
  <si>
    <t>その他の内容</t>
    <rPh sb="2" eb="3">
      <t>タ</t>
    </rPh>
    <rPh sb="4" eb="6">
      <t>ナイヨウ</t>
    </rPh>
    <phoneticPr fontId="3"/>
  </si>
  <si>
    <t>目標年度</t>
    <rPh sb="0" eb="2">
      <t>モクヒョウ</t>
    </rPh>
    <rPh sb="2" eb="4">
      <t>ネンド</t>
    </rPh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</si>
  <si>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</si>
  <si>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</si>
  <si>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t>Ⅱ　集落戦略作成に向けた活動状況</t>
    <rPh sb="2" eb="4">
      <t>シュウラク</t>
    </rPh>
    <rPh sb="4" eb="6">
      <t>センリャク</t>
    </rPh>
    <rPh sb="6" eb="8">
      <t>サクセイ</t>
    </rPh>
    <rPh sb="9" eb="10">
      <t>ム</t>
    </rPh>
    <rPh sb="12" eb="14">
      <t>カツドウ</t>
    </rPh>
    <rPh sb="14" eb="16">
      <t>ジョウキョウ</t>
    </rPh>
    <phoneticPr fontId="3"/>
  </si>
  <si>
    <t>うち国費</t>
    <rPh sb="2" eb="4">
      <t>コクヒ</t>
    </rPh>
    <phoneticPr fontId="3"/>
  </si>
  <si>
    <t>うち繰越</t>
    <rPh sb="2" eb="4">
      <t>クリコシ</t>
    </rPh>
    <phoneticPr fontId="3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</si>
  <si>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</si>
  <si>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</si>
  <si>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</si>
  <si>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</si>
  <si>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⑦　簡易な基盤整備</t>
    <rPh sb="2" eb="4">
      <t>カンイ</t>
    </rPh>
    <rPh sb="5" eb="7">
      <t>キバン</t>
    </rPh>
    <rPh sb="7" eb="9">
      <t>セイビ</t>
    </rPh>
    <phoneticPr fontId="3"/>
  </si>
  <si>
    <t>⑧　担い手の確保</t>
    <rPh sb="2" eb="3">
      <t>ニナ</t>
    </rPh>
    <rPh sb="4" eb="5">
      <t>テ</t>
    </rPh>
    <rPh sb="6" eb="8">
      <t>カクホ</t>
    </rPh>
    <phoneticPr fontId="3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</si>
  <si>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</si>
  <si>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その他活動</t>
    <rPh sb="4" eb="5">
      <t>タ</t>
    </rPh>
    <rPh sb="5" eb="7">
      <t>カツドウ</t>
    </rPh>
    <phoneticPr fontId="3"/>
  </si>
  <si>
    <t>本体交付金交付額（円）</t>
    <rPh sb="0" eb="2">
      <t>ホンタイ</t>
    </rPh>
    <rPh sb="2" eb="5">
      <t>コウフキン</t>
    </rPh>
    <rPh sb="5" eb="8">
      <t>コウフガク</t>
    </rPh>
    <rPh sb="9" eb="10">
      <t>エン</t>
    </rPh>
    <phoneticPr fontId="3"/>
  </si>
  <si>
    <t>うち国費（円）</t>
    <rPh sb="2" eb="4">
      <t>コクヒ</t>
    </rPh>
    <rPh sb="5" eb="6">
      <t>エン</t>
    </rPh>
    <phoneticPr fontId="3"/>
  </si>
  <si>
    <t>支出</t>
    <rPh sb="0" eb="2">
      <t>シシュツ</t>
    </rPh>
    <phoneticPr fontId="3"/>
  </si>
  <si>
    <t>費目</t>
    <rPh sb="0" eb="2">
      <t>ヒモク</t>
    </rPh>
    <phoneticPr fontId="3"/>
  </si>
  <si>
    <t>金額</t>
    <rPh sb="0" eb="2">
      <t>キンガク</t>
    </rPh>
    <phoneticPr fontId="3"/>
  </si>
  <si>
    <t>収入</t>
    <rPh sb="0" eb="2">
      <t>シュウニュウ</t>
    </rPh>
    <phoneticPr fontId="3"/>
  </si>
  <si>
    <t>検証結果</t>
    <rPh sb="0" eb="2">
      <t>ケンショウ</t>
    </rPh>
    <rPh sb="2" eb="4">
      <t>ケッカ</t>
    </rPh>
    <phoneticPr fontId="3"/>
  </si>
  <si>
    <t>⑩　堆きゅう肥の施肥、拮抗作物の利用、合鴨・鯉の利用、輪作の徹底、緑肥作物の作付</t>
    <rPh sb="2" eb="3">
      <t>タイ</t>
    </rPh>
    <rPh sb="6" eb="7">
      <t>ヒ</t>
    </rPh>
    <rPh sb="8" eb="10">
      <t>セヒ</t>
    </rPh>
    <rPh sb="11" eb="13">
      <t>キッコウ</t>
    </rPh>
    <rPh sb="13" eb="15">
      <t>サクモツ</t>
    </rPh>
    <rPh sb="16" eb="18">
      <t>リヨウ</t>
    </rPh>
    <rPh sb="19" eb="21">
      <t>アイガモ</t>
    </rPh>
    <rPh sb="22" eb="23">
      <t>コイ</t>
    </rPh>
    <rPh sb="24" eb="26">
      <t>リヨウ</t>
    </rPh>
    <rPh sb="27" eb="29">
      <t>リンサク</t>
    </rPh>
    <rPh sb="30" eb="32">
      <t>テッテイ</t>
    </rPh>
    <rPh sb="33" eb="35">
      <t>リョクヒ</t>
    </rPh>
    <rPh sb="35" eb="37">
      <t>サクモツ</t>
    </rPh>
    <rPh sb="38" eb="40">
      <t>サクツケ</t>
    </rPh>
    <phoneticPr fontId="3"/>
  </si>
  <si>
    <t>②　既荒廃農用地の復旧・林地化・畜産的利用</t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3"/>
  </si>
  <si>
    <t>⑩　その他（土地改良事業、災害復旧、地目変更等）</t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3"/>
  </si>
  <si>
    <t>転用によるもの</t>
    <rPh sb="0" eb="2">
      <t>テンヨウ</t>
    </rPh>
    <phoneticPr fontId="3"/>
  </si>
  <si>
    <t>山屋</t>
  </si>
  <si>
    <t>春木</t>
  </si>
  <si>
    <t>栗谷沢</t>
  </si>
  <si>
    <t>関沢</t>
  </si>
  <si>
    <t>川ノ内(中野)</t>
  </si>
  <si>
    <t>川ノ内(片倉)</t>
  </si>
  <si>
    <t>川ノ内(長野)</t>
  </si>
  <si>
    <t>川ノ内(大石川)</t>
  </si>
  <si>
    <t>上田表堰</t>
  </si>
  <si>
    <t>神ケ沢山</t>
  </si>
  <si>
    <t>漆坊堰</t>
  </si>
  <si>
    <t>平岡</t>
  </si>
  <si>
    <t>共栄・若松</t>
  </si>
  <si>
    <t>砂子沢</t>
  </si>
  <si>
    <t>谷地</t>
  </si>
  <si>
    <t>小国</t>
  </si>
  <si>
    <t>西郡</t>
  </si>
  <si>
    <t>小川内</t>
  </si>
  <si>
    <t>矢の沢</t>
  </si>
  <si>
    <t>田郎堰</t>
  </si>
  <si>
    <t>西川</t>
  </si>
  <si>
    <t>平枝</t>
  </si>
  <si>
    <t>及位</t>
  </si>
  <si>
    <t>鏡沢</t>
  </si>
  <si>
    <t>八敷代</t>
  </si>
  <si>
    <t>釜渕</t>
  </si>
  <si>
    <t>川舟沢２</t>
  </si>
  <si>
    <t>農薬散布用ドローン購入</t>
    <rPh sb="0" eb="2">
      <t>ノウヤク</t>
    </rPh>
    <rPh sb="2" eb="4">
      <t>サンプ</t>
    </rPh>
    <rPh sb="4" eb="5">
      <t>ヨウ</t>
    </rPh>
    <rPh sb="9" eb="11">
      <t>コウニュウ</t>
    </rPh>
    <phoneticPr fontId="3"/>
  </si>
  <si>
    <t>災害による復旧経費への対応</t>
    <rPh sb="0" eb="2">
      <t>サイガイ</t>
    </rPh>
    <rPh sb="5" eb="7">
      <t>フッキュウ</t>
    </rPh>
    <rPh sb="7" eb="9">
      <t>ケイヒ</t>
    </rPh>
    <rPh sb="11" eb="13">
      <t>タイオウ</t>
    </rPh>
    <phoneticPr fontId="3"/>
  </si>
  <si>
    <t>利子</t>
    <rPh sb="0" eb="2">
      <t>リシ</t>
    </rPh>
    <phoneticPr fontId="3"/>
  </si>
  <si>
    <t>利子・借入金</t>
    <rPh sb="0" eb="2">
      <t>リシ</t>
    </rPh>
    <rPh sb="3" eb="6">
      <t>シャクニュウキン</t>
    </rPh>
    <phoneticPr fontId="3"/>
  </si>
  <si>
    <t>通常</t>
  </si>
  <si>
    <t>協定の概要</t>
    <rPh sb="0" eb="2">
      <t>キョウテイ</t>
    </rPh>
    <rPh sb="3" eb="5">
      <t>ガイヨウ</t>
    </rPh>
    <phoneticPr fontId="3"/>
  </si>
  <si>
    <t>加算措置の状況</t>
  </si>
  <si>
    <t>交付額・配分・使途</t>
    <rPh sb="0" eb="2">
      <t>コウフ</t>
    </rPh>
    <rPh sb="2" eb="3">
      <t>ガク</t>
    </rPh>
    <rPh sb="4" eb="6">
      <t>ハイブン</t>
    </rPh>
    <rPh sb="7" eb="9">
      <t>シト</t>
    </rPh>
    <phoneticPr fontId="3"/>
  </si>
  <si>
    <t>活動内容</t>
    <rPh sb="0" eb="2">
      <t>カツドウ</t>
    </rPh>
    <rPh sb="2" eb="4">
      <t>ナイヨウ</t>
    </rPh>
    <phoneticPr fontId="3"/>
  </si>
  <si>
    <t>体制整備単価実施状況</t>
    <rPh sb="0" eb="2">
      <t>タイセイ</t>
    </rPh>
    <rPh sb="2" eb="4">
      <t>セイビ</t>
    </rPh>
    <rPh sb="4" eb="6">
      <t>タンカ</t>
    </rPh>
    <rPh sb="6" eb="8">
      <t>ジッシ</t>
    </rPh>
    <rPh sb="8" eb="10">
      <t>ジョウキョウ</t>
    </rPh>
    <phoneticPr fontId="3"/>
  </si>
  <si>
    <t>生産性向上加算</t>
    <rPh sb="0" eb="3">
      <t>セイサンセイ</t>
    </rPh>
    <rPh sb="3" eb="5">
      <t>コウジョウ</t>
    </rPh>
    <rPh sb="5" eb="7">
      <t>カサン</t>
    </rPh>
    <phoneticPr fontId="3"/>
  </si>
  <si>
    <t>本体交付金+加算金交付額（円）</t>
    <rPh sb="0" eb="2">
      <t>ホンタイ</t>
    </rPh>
    <rPh sb="2" eb="5">
      <t>コウフキン</t>
    </rPh>
    <rPh sb="6" eb="8">
      <t>カサン</t>
    </rPh>
    <rPh sb="8" eb="9">
      <t>キン</t>
    </rPh>
    <rPh sb="9" eb="12">
      <t>コウフガク</t>
    </rPh>
    <rPh sb="13" eb="1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</si>
</sst>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%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4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vertical="center" shrinkToFit="1"/>
    </xf>
    <xf numFmtId="38" fontId="9" fillId="4" borderId="1" xfId="0" applyNumberFormat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>
      <alignment vertical="center"/>
    </xf>
    <xf numFmtId="38" fontId="9" fillId="0" borderId="1" xfId="1" applyFont="1" applyBorder="1" applyAlignment="1">
      <alignment vertical="center" shrinkToFit="1"/>
    </xf>
    <xf numFmtId="38" fontId="9" fillId="4" borderId="1" xfId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3" borderId="1" xfId="1" applyFont="1" applyFill="1" applyBorder="1" applyAlignment="1">
      <alignment vertical="center" shrinkToFit="1"/>
    </xf>
    <xf numFmtId="38" fontId="9" fillId="3" borderId="6" xfId="1" applyFont="1" applyFill="1" applyBorder="1" applyAlignment="1">
      <alignment vertical="center" shrinkToFit="1"/>
    </xf>
    <xf numFmtId="38" fontId="9" fillId="0" borderId="6" xfId="1" applyFont="1" applyBorder="1" applyAlignment="1">
      <alignment horizontal="right" vertical="center" shrinkToFit="1"/>
    </xf>
    <xf numFmtId="38" fontId="9" fillId="0" borderId="12" xfId="1" applyFont="1" applyFill="1" applyBorder="1" applyAlignment="1">
      <alignment vertical="center" shrinkToFit="1"/>
    </xf>
    <xf numFmtId="38" fontId="9" fillId="0" borderId="14" xfId="1" applyFont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38" fontId="9" fillId="4" borderId="14" xfId="1" applyFont="1" applyFill="1" applyBorder="1" applyAlignment="1">
      <alignment vertical="center" shrinkToFit="1"/>
    </xf>
    <xf numFmtId="0" fontId="10" fillId="0" borderId="8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0" fillId="5" borderId="0" xfId="0" applyFill="1">
      <alignment vertical="center"/>
    </xf>
    <xf numFmtId="0" fontId="10" fillId="4" borderId="3" xfId="0" applyFont="1" applyFill="1" applyBorder="1" applyAlignment="1">
      <alignment vertical="center" wrapText="1"/>
    </xf>
    <xf numFmtId="38" fontId="9" fillId="4" borderId="6" xfId="1" applyFont="1" applyFill="1" applyBorder="1" applyAlignment="1">
      <alignment vertical="center" shrinkToFit="1"/>
    </xf>
    <xf numFmtId="177" fontId="3" fillId="5" borderId="1" xfId="0" applyNumberFormat="1" applyFont="1" applyFill="1" applyBorder="1" applyAlignment="1">
      <alignment vertical="center" wrapText="1"/>
    </xf>
    <xf numFmtId="177" fontId="3" fillId="5" borderId="1" xfId="0" applyNumberFormat="1" applyFont="1" applyFill="1" applyBorder="1" applyAlignment="1">
      <alignment vertical="center" wrapText="1" shrinkToFit="1"/>
    </xf>
    <xf numFmtId="0" fontId="9" fillId="0" borderId="4" xfId="0" applyFont="1" applyBorder="1" applyAlignment="1">
      <alignment horizontal="left" vertical="center" wrapText="1"/>
    </xf>
    <xf numFmtId="38" fontId="9" fillId="0" borderId="1" xfId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38" fontId="9" fillId="4" borderId="6" xfId="1" applyFont="1" applyFill="1" applyBorder="1" applyAlignment="1">
      <alignment horizontal="right" vertical="center" shrinkToFit="1"/>
    </xf>
    <xf numFmtId="38" fontId="9" fillId="5" borderId="1" xfId="1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0" fillId="6" borderId="0" xfId="0" applyFill="1">
      <alignment vertical="center"/>
    </xf>
    <xf numFmtId="38" fontId="9" fillId="5" borderId="1" xfId="1" applyFont="1" applyFill="1" applyBorder="1" applyAlignment="1">
      <alignment vertical="center" shrinkToFit="1"/>
    </xf>
    <xf numFmtId="0" fontId="5" fillId="5" borderId="5" xfId="0" applyFont="1" applyFill="1" applyBorder="1" applyAlignment="1">
      <alignment horizontal="left" vertical="center"/>
    </xf>
    <xf numFmtId="38" fontId="9" fillId="5" borderId="6" xfId="1" applyFont="1" applyFill="1" applyBorder="1" applyAlignment="1">
      <alignment vertical="center" shrinkToFit="1"/>
    </xf>
    <xf numFmtId="0" fontId="10" fillId="6" borderId="4" xfId="0" applyFont="1" applyFill="1" applyBorder="1" applyAlignment="1">
      <alignment horizontal="left" vertical="center"/>
    </xf>
    <xf numFmtId="41" fontId="0" fillId="0" borderId="0" xfId="0" applyNumberFormat="1">
      <alignment vertical="center"/>
    </xf>
    <xf numFmtId="41" fontId="9" fillId="0" borderId="1" xfId="0" applyNumberFormat="1" applyFont="1" applyBorder="1" applyAlignment="1">
      <alignment vertical="center" shrinkToFit="1"/>
    </xf>
    <xf numFmtId="41" fontId="9" fillId="0" borderId="1" xfId="0" applyNumberFormat="1" applyFont="1" applyBorder="1">
      <alignment vertical="center"/>
    </xf>
    <xf numFmtId="38" fontId="9" fillId="0" borderId="1" xfId="4" applyFont="1" applyBorder="1" applyAlignment="1">
      <alignment vertical="center" shrinkToFit="1"/>
    </xf>
    <xf numFmtId="0" fontId="9" fillId="7" borderId="1" xfId="0" applyFont="1" applyFill="1" applyBorder="1" applyAlignment="1">
      <alignment vertical="center" shrinkToFit="1"/>
    </xf>
    <xf numFmtId="38" fontId="9" fillId="8" borderId="6" xfId="1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6" borderId="15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10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0" borderId="6" xfId="0" applyFont="1" applyBorder="1">
      <alignment vertical="center"/>
    </xf>
    <xf numFmtId="0" fontId="15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 shrinkToFit="1"/>
    </xf>
    <xf numFmtId="0" fontId="15" fillId="3" borderId="1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8" borderId="15" xfId="0" applyFont="1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14" xfId="0" applyFill="1" applyBorder="1" applyAlignment="1">
      <alignment vertical="center" wrapText="1"/>
    </xf>
    <xf numFmtId="0" fontId="10" fillId="8" borderId="10" xfId="0" applyFont="1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5" borderId="15" xfId="0" applyFont="1" applyFill="1" applyBorder="1" applyAlignment="1">
      <alignment vertical="top" wrapText="1"/>
    </xf>
    <xf numFmtId="0" fontId="10" fillId="5" borderId="13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</cellXfs>
  <cellStyles count="8">
    <cellStyle name="パーセント 2" xfId="6" xr:uid="{818EBB49-6257-46B1-87D8-371F6926C67C}"/>
    <cellStyle name="桁区切り" xfId="1" builtinId="6"/>
    <cellStyle name="桁区切り 2" xfId="4" xr:uid="{C0C454AA-864F-4B1E-B75E-D641B6C56DE8}"/>
    <cellStyle name="桁区切り 3" xfId="5" xr:uid="{2ECAD927-D604-49F3-96F6-8D3F8DD5AA05}"/>
    <cellStyle name="標準" xfId="0" builtinId="0"/>
    <cellStyle name="標準 2" xfId="2" xr:uid="{EE862527-F7C9-4A02-B754-FB1F8556D131}"/>
    <cellStyle name="標準 2 2" xfId="3" xr:uid="{24AAE11F-DA7D-4C9A-AFD4-D525A4671897}"/>
    <cellStyle name="標準 3" xfId="7" xr:uid="{52F5B156-DB01-408D-BEB9-8B00E7DF9C82}"/>
  </cellStyles>
  <dxfs count="1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FFFF99"/>
      <color rgb="FF0000FF"/>
      <color rgb="FFFFFFCC"/>
      <color rgb="FFFF9933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89646</xdr:colOff>
      <xdr:row>2</xdr:row>
      <xdr:rowOff>89648</xdr:rowOff>
    </xdr:from>
    <xdr:to>
      <xdr:col>98</xdr:col>
      <xdr:colOff>463443</xdr:colOff>
      <xdr:row>5</xdr:row>
      <xdr:rowOff>100853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64C16D4-6C9D-4C91-8C3F-BCED1A4B32B7}"/>
            </a:ext>
          </a:extLst>
        </xdr:cNvPr>
        <xdr:cNvSpPr/>
      </xdr:nvSpPr>
      <xdr:spPr bwMode="auto">
        <a:xfrm>
          <a:off x="56331970" y="1019736"/>
          <a:ext cx="911679" cy="616323"/>
        </a:xfrm>
        <a:prstGeom prst="wedgeRectCallout">
          <a:avLst>
            <a:gd name="adj1" fmla="val -5041"/>
            <a:gd name="adj2" fmla="val 7551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>
              <a:solidFill>
                <a:srgbClr val="0000FF"/>
              </a:solidFill>
            </a:rPr>
            <a:t>入力不要（令和５年度実施状況から見直し）</a:t>
          </a:r>
          <a:endParaRPr kumimoji="1" lang="en-US" altLang="ja-JP" sz="1050">
            <a:solidFill>
              <a:srgbClr val="0000FF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69002351a\G\41%20&#23455;&#26045;&#29366;&#27841;\&#20196;&#21644;&#20803;&#24180;&#24230;&#23455;&#26045;&#29366;&#27841;\02%20&#23455;&#26045;&#29366;&#27841;&#20844;&#34920;&#36039;&#26009;\&#65301;&#12288;&#21332;&#23450;&#27963;&#21205;&#12398;&#21205;&#215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DY36"/>
  <sheetViews>
    <sheetView view="pageBreakPreview" zoomScale="70" zoomScaleNormal="70" zoomScaleSheetLayoutView="70" workbookViewId="0">
      <pane xSplit="2" ySplit="9" topLeftCell="C12" activePane="bottomRight" state="frozen"/>
      <selection activeCell="I358" sqref="I358"/>
      <selection pane="topRight" activeCell="I358" sqref="I358"/>
      <selection pane="bottomLeft" activeCell="I358" sqref="I358"/>
      <selection pane="bottomRight" sqref="A1:DY36"/>
    </sheetView>
  </sheetViews>
  <sheetFormatPr defaultRowHeight="13.2" outlineLevelCol="1" x14ac:dyDescent="0.2"/>
  <cols>
    <col min="1" max="1" width="15" customWidth="1"/>
    <col min="2" max="2" width="4.77734375" customWidth="1"/>
    <col min="3" max="3" width="7" customWidth="1"/>
    <col min="4" max="4" width="8.88671875" customWidth="1"/>
    <col min="5" max="11" width="7" customWidth="1"/>
    <col min="12" max="32" width="7" hidden="1" customWidth="1" outlineLevel="1"/>
    <col min="33" max="33" width="8.33203125" hidden="1" customWidth="1" outlineLevel="1" collapsed="1"/>
    <col min="34" max="62" width="7" hidden="1" customWidth="1" outlineLevel="1"/>
    <col min="63" max="63" width="8.33203125" hidden="1" customWidth="1" outlineLevel="1"/>
    <col min="64" max="91" width="7" hidden="1" customWidth="1" outlineLevel="1"/>
    <col min="92" max="92" width="10.21875" style="33" customWidth="1" collapsed="1"/>
    <col min="93" max="93" width="10.21875" style="33" customWidth="1"/>
    <col min="94" max="100" width="7" hidden="1" customWidth="1" outlineLevel="1"/>
    <col min="101" max="101" width="14.109375" hidden="1" customWidth="1" outlineLevel="1"/>
    <col min="102" max="106" width="7" hidden="1" customWidth="1" outlineLevel="1"/>
    <col min="107" max="117" width="8" hidden="1" customWidth="1" outlineLevel="1"/>
    <col min="118" max="120" width="10.6640625" hidden="1" customWidth="1" outlineLevel="1"/>
    <col min="121" max="121" width="7.88671875" customWidth="1" collapsed="1"/>
    <col min="122" max="124" width="7.88671875" customWidth="1"/>
    <col min="125" max="125" width="24.21875" style="33" customWidth="1"/>
    <col min="126" max="127" width="6.77734375" style="33" customWidth="1"/>
    <col min="128" max="128" width="10.21875" style="33" customWidth="1" collapsed="1"/>
    <col min="129" max="129" width="10.21875" style="33" customWidth="1"/>
  </cols>
  <sheetData>
    <row r="1" spans="1:129" s="1" customFormat="1" ht="24" customHeight="1" x14ac:dyDescent="0.2">
      <c r="A1" s="110" t="s">
        <v>33</v>
      </c>
      <c r="B1" s="72"/>
      <c r="C1" s="73" t="s">
        <v>2028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48"/>
      <c r="CO1" s="48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75" t="s">
        <v>2029</v>
      </c>
      <c r="DR1" s="2"/>
      <c r="DS1" s="2"/>
      <c r="DT1" s="2"/>
      <c r="DU1" s="2"/>
      <c r="DV1" s="2"/>
      <c r="DW1" s="2"/>
      <c r="DX1" s="48"/>
      <c r="DY1" s="76"/>
    </row>
    <row r="2" spans="1:129" s="1" customFormat="1" ht="15.75" customHeight="1" x14ac:dyDescent="0.2">
      <c r="A2" s="111"/>
      <c r="B2" s="145" t="s">
        <v>15</v>
      </c>
      <c r="C2" s="92" t="s">
        <v>81</v>
      </c>
      <c r="D2" s="126" t="s">
        <v>44</v>
      </c>
      <c r="E2" s="57" t="s">
        <v>91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28"/>
      <c r="CN2" s="167" t="s">
        <v>1985</v>
      </c>
      <c r="CO2" s="50"/>
      <c r="CP2" s="172" t="s">
        <v>1892</v>
      </c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4"/>
      <c r="DC2" s="149" t="s">
        <v>1954</v>
      </c>
      <c r="DD2" s="150"/>
      <c r="DE2" s="150"/>
      <c r="DF2" s="150"/>
      <c r="DG2" s="150"/>
      <c r="DH2" s="150"/>
      <c r="DI2" s="115" t="s">
        <v>1955</v>
      </c>
      <c r="DJ2" s="115"/>
      <c r="DK2" s="115"/>
      <c r="DL2" s="115"/>
      <c r="DM2" s="115"/>
      <c r="DN2" s="95" t="s">
        <v>1956</v>
      </c>
      <c r="DO2" s="118"/>
      <c r="DP2" s="113" t="s">
        <v>1901</v>
      </c>
      <c r="DQ2" s="82" t="s">
        <v>2033</v>
      </c>
      <c r="DR2" s="83"/>
      <c r="DS2" s="83"/>
      <c r="DT2" s="62"/>
      <c r="DU2" s="86"/>
      <c r="DV2" s="86"/>
      <c r="DW2" s="87"/>
      <c r="DX2" s="167" t="s">
        <v>2034</v>
      </c>
      <c r="DY2" s="50"/>
    </row>
    <row r="3" spans="1:129" s="1" customFormat="1" ht="15.75" customHeight="1" x14ac:dyDescent="0.2">
      <c r="A3" s="111"/>
      <c r="B3" s="145"/>
      <c r="C3" s="116"/>
      <c r="D3" s="127"/>
      <c r="E3" s="29" t="s">
        <v>36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9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103"/>
      <c r="CO3" s="168" t="s">
        <v>1986</v>
      </c>
      <c r="CP3" s="171" t="s">
        <v>1958</v>
      </c>
      <c r="CQ3" s="137" t="s">
        <v>1893</v>
      </c>
      <c r="CR3" s="138"/>
      <c r="CS3" s="138"/>
      <c r="CT3" s="138"/>
      <c r="CU3" s="138"/>
      <c r="CV3" s="138"/>
      <c r="CW3" s="138"/>
      <c r="CX3" s="139"/>
      <c r="CY3" s="137" t="s">
        <v>1894</v>
      </c>
      <c r="CZ3" s="138"/>
      <c r="DA3" s="138"/>
      <c r="DB3" s="139"/>
      <c r="DC3" s="155" t="s">
        <v>94</v>
      </c>
      <c r="DD3" s="77"/>
      <c r="DE3" s="137" t="s">
        <v>1890</v>
      </c>
      <c r="DF3" s="139"/>
      <c r="DG3" s="137" t="s">
        <v>38</v>
      </c>
      <c r="DH3" s="138"/>
      <c r="DI3" s="115"/>
      <c r="DJ3" s="115"/>
      <c r="DK3" s="115"/>
      <c r="DL3" s="115"/>
      <c r="DM3" s="115"/>
      <c r="DN3" s="115"/>
      <c r="DO3" s="119"/>
      <c r="DP3" s="94"/>
      <c r="DQ3" s="84"/>
      <c r="DR3" s="85"/>
      <c r="DS3" s="85"/>
      <c r="DT3" s="60"/>
      <c r="DU3" s="88"/>
      <c r="DV3" s="88"/>
      <c r="DW3" s="89"/>
      <c r="DX3" s="103"/>
      <c r="DY3" s="168" t="s">
        <v>1986</v>
      </c>
    </row>
    <row r="4" spans="1:129" s="1" customFormat="1" ht="15.75" customHeight="1" x14ac:dyDescent="0.2">
      <c r="A4" s="111"/>
      <c r="B4" s="145"/>
      <c r="C4" s="116"/>
      <c r="D4" s="128"/>
      <c r="E4" s="124" t="s">
        <v>42</v>
      </c>
      <c r="F4" s="68"/>
      <c r="G4" s="68"/>
      <c r="H4" s="68"/>
      <c r="I4" s="68"/>
      <c r="J4" s="68"/>
      <c r="K4" s="77"/>
      <c r="L4" s="124" t="s">
        <v>0</v>
      </c>
      <c r="M4" s="68"/>
      <c r="N4" s="68"/>
      <c r="O4" s="68"/>
      <c r="P4" s="68"/>
      <c r="Q4" s="68"/>
      <c r="R4" s="77"/>
      <c r="S4" s="124" t="s">
        <v>1</v>
      </c>
      <c r="T4" s="68"/>
      <c r="U4" s="68"/>
      <c r="V4" s="68"/>
      <c r="W4" s="68"/>
      <c r="X4" s="68"/>
      <c r="Y4" s="68"/>
      <c r="Z4" s="77"/>
      <c r="AA4" s="124" t="s">
        <v>2</v>
      </c>
      <c r="AB4" s="68"/>
      <c r="AC4" s="68"/>
      <c r="AD4" s="68"/>
      <c r="AE4" s="68"/>
      <c r="AF4" s="68"/>
      <c r="AG4" s="130" t="s">
        <v>34</v>
      </c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59"/>
      <c r="BJ4" s="169" t="s">
        <v>35</v>
      </c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31"/>
      <c r="CN4" s="103"/>
      <c r="CO4" s="103"/>
      <c r="CP4" s="134"/>
      <c r="CQ4" s="140"/>
      <c r="CR4" s="141"/>
      <c r="CS4" s="141"/>
      <c r="CT4" s="141"/>
      <c r="CU4" s="141"/>
      <c r="CV4" s="141"/>
      <c r="CW4" s="141"/>
      <c r="CX4" s="142"/>
      <c r="CY4" s="140"/>
      <c r="CZ4" s="141"/>
      <c r="DA4" s="141"/>
      <c r="DB4" s="142"/>
      <c r="DC4" s="124"/>
      <c r="DD4" s="116" t="s">
        <v>11</v>
      </c>
      <c r="DE4" s="140"/>
      <c r="DF4" s="142"/>
      <c r="DG4" s="140"/>
      <c r="DH4" s="141"/>
      <c r="DI4" s="155" t="s">
        <v>110</v>
      </c>
      <c r="DJ4" s="153"/>
      <c r="DK4" s="153"/>
      <c r="DL4" s="153"/>
      <c r="DM4" s="154"/>
      <c r="DN4" s="93" t="s">
        <v>92</v>
      </c>
      <c r="DO4" s="64"/>
      <c r="DP4" s="94"/>
      <c r="DQ4" s="90" t="s">
        <v>102</v>
      </c>
      <c r="DR4" s="93" t="s">
        <v>111</v>
      </c>
      <c r="DS4" s="93" t="s">
        <v>103</v>
      </c>
      <c r="DT4" s="67"/>
      <c r="DU4" s="96" t="s">
        <v>1957</v>
      </c>
      <c r="DV4" s="97"/>
      <c r="DW4" s="98"/>
      <c r="DX4" s="103"/>
      <c r="DY4" s="103"/>
    </row>
    <row r="5" spans="1:129" s="1" customFormat="1" ht="15.75" customHeight="1" x14ac:dyDescent="0.2">
      <c r="A5" s="111"/>
      <c r="B5" s="145"/>
      <c r="C5" s="116"/>
      <c r="D5" s="128"/>
      <c r="E5" s="124"/>
      <c r="F5" s="116" t="s">
        <v>17</v>
      </c>
      <c r="G5" s="116" t="s">
        <v>18</v>
      </c>
      <c r="H5" s="116" t="s">
        <v>19</v>
      </c>
      <c r="I5" s="116" t="s">
        <v>20</v>
      </c>
      <c r="J5" s="116" t="s">
        <v>58</v>
      </c>
      <c r="K5" s="116" t="s">
        <v>1878</v>
      </c>
      <c r="L5" s="124"/>
      <c r="M5" s="116" t="s">
        <v>17</v>
      </c>
      <c r="N5" s="116" t="s">
        <v>18</v>
      </c>
      <c r="O5" s="116" t="s">
        <v>19</v>
      </c>
      <c r="P5" s="116" t="s">
        <v>58</v>
      </c>
      <c r="Q5" s="116" t="s">
        <v>1886</v>
      </c>
      <c r="R5" s="116" t="s">
        <v>1887</v>
      </c>
      <c r="S5" s="124"/>
      <c r="T5" s="116" t="s">
        <v>17</v>
      </c>
      <c r="U5" s="116" t="s">
        <v>18</v>
      </c>
      <c r="V5" s="116" t="s">
        <v>21</v>
      </c>
      <c r="W5" s="116" t="s">
        <v>19</v>
      </c>
      <c r="X5" s="116" t="s">
        <v>59</v>
      </c>
      <c r="Y5" s="116" t="s">
        <v>1888</v>
      </c>
      <c r="Z5" s="116" t="s">
        <v>1889</v>
      </c>
      <c r="AA5" s="124"/>
      <c r="AB5" s="116" t="s">
        <v>17</v>
      </c>
      <c r="AC5" s="116" t="s">
        <v>18</v>
      </c>
      <c r="AD5" s="116" t="s">
        <v>58</v>
      </c>
      <c r="AE5" s="116" t="s">
        <v>1883</v>
      </c>
      <c r="AF5" s="117" t="s">
        <v>1884</v>
      </c>
      <c r="AG5" s="144" t="s">
        <v>66</v>
      </c>
      <c r="AH5" s="124" t="s">
        <v>68</v>
      </c>
      <c r="AI5" s="132" t="s">
        <v>73</v>
      </c>
      <c r="AJ5" s="133"/>
      <c r="AK5" s="133"/>
      <c r="AL5" s="133"/>
      <c r="AM5" s="133"/>
      <c r="AN5" s="136"/>
      <c r="AO5" s="90" t="s">
        <v>69</v>
      </c>
      <c r="AP5" s="132" t="s">
        <v>74</v>
      </c>
      <c r="AQ5" s="133"/>
      <c r="AR5" s="133"/>
      <c r="AS5" s="133"/>
      <c r="AT5" s="133"/>
      <c r="AU5" s="136"/>
      <c r="AV5" s="90" t="s">
        <v>70</v>
      </c>
      <c r="AW5" s="132" t="s">
        <v>75</v>
      </c>
      <c r="AX5" s="133"/>
      <c r="AY5" s="133"/>
      <c r="AZ5" s="133"/>
      <c r="BA5" s="133"/>
      <c r="BB5" s="133"/>
      <c r="BC5" s="136"/>
      <c r="BD5" s="90" t="s">
        <v>71</v>
      </c>
      <c r="BE5" s="132" t="s">
        <v>76</v>
      </c>
      <c r="BF5" s="133"/>
      <c r="BG5" s="133"/>
      <c r="BH5" s="133"/>
      <c r="BI5" s="133"/>
      <c r="BJ5" s="120" t="s">
        <v>1885</v>
      </c>
      <c r="BK5" s="128" t="s">
        <v>67</v>
      </c>
      <c r="BL5" s="124" t="s">
        <v>72</v>
      </c>
      <c r="BM5" s="132" t="s">
        <v>62</v>
      </c>
      <c r="BN5" s="133"/>
      <c r="BO5" s="133"/>
      <c r="BP5" s="133"/>
      <c r="BQ5" s="133"/>
      <c r="BR5" s="136"/>
      <c r="BS5" s="90" t="s">
        <v>77</v>
      </c>
      <c r="BT5" s="132" t="s">
        <v>63</v>
      </c>
      <c r="BU5" s="133"/>
      <c r="BV5" s="133"/>
      <c r="BW5" s="133"/>
      <c r="BX5" s="133"/>
      <c r="BY5" s="136"/>
      <c r="BZ5" s="90" t="s">
        <v>78</v>
      </c>
      <c r="CA5" s="132" t="s">
        <v>64</v>
      </c>
      <c r="CB5" s="133"/>
      <c r="CC5" s="133"/>
      <c r="CD5" s="133"/>
      <c r="CE5" s="133"/>
      <c r="CF5" s="133"/>
      <c r="CG5" s="136"/>
      <c r="CH5" s="90" t="s">
        <v>79</v>
      </c>
      <c r="CI5" s="157" t="s">
        <v>65</v>
      </c>
      <c r="CJ5" s="158"/>
      <c r="CK5" s="158"/>
      <c r="CL5" s="158"/>
      <c r="CM5" s="158"/>
      <c r="CN5" s="103"/>
      <c r="CO5" s="103"/>
      <c r="CP5" s="134"/>
      <c r="CQ5" s="143" t="s">
        <v>1895</v>
      </c>
      <c r="CR5" s="40"/>
      <c r="CS5" s="40"/>
      <c r="CT5" s="40"/>
      <c r="CU5" s="40"/>
      <c r="CV5" s="40"/>
      <c r="CW5" s="41"/>
      <c r="CX5" s="123" t="s">
        <v>1896</v>
      </c>
      <c r="CY5" s="123" t="s">
        <v>1897</v>
      </c>
      <c r="CZ5" s="123" t="s">
        <v>1898</v>
      </c>
      <c r="DA5" s="123" t="s">
        <v>1899</v>
      </c>
      <c r="DB5" s="123" t="s">
        <v>1900</v>
      </c>
      <c r="DC5" s="124"/>
      <c r="DD5" s="116"/>
      <c r="DE5" s="137" t="s">
        <v>1891</v>
      </c>
      <c r="DF5" s="67"/>
      <c r="DG5" s="137" t="s">
        <v>95</v>
      </c>
      <c r="DH5" s="67"/>
      <c r="DI5" s="124"/>
      <c r="DJ5" s="115" t="s">
        <v>85</v>
      </c>
      <c r="DK5" s="146" t="s">
        <v>82</v>
      </c>
      <c r="DL5" s="147"/>
      <c r="DM5" s="148"/>
      <c r="DN5" s="114"/>
      <c r="DO5" s="119" t="s">
        <v>85</v>
      </c>
      <c r="DP5" s="94"/>
      <c r="DQ5" s="91"/>
      <c r="DR5" s="94"/>
      <c r="DS5" s="94"/>
      <c r="DT5" s="102" t="s">
        <v>1975</v>
      </c>
      <c r="DU5" s="99"/>
      <c r="DV5" s="100"/>
      <c r="DW5" s="101"/>
      <c r="DX5" s="103"/>
      <c r="DY5" s="103"/>
    </row>
    <row r="6" spans="1:129" s="1" customFormat="1" ht="15.75" customHeight="1" x14ac:dyDescent="0.2">
      <c r="A6" s="111"/>
      <c r="B6" s="145"/>
      <c r="C6" s="116"/>
      <c r="D6" s="128"/>
      <c r="E6" s="124"/>
      <c r="F6" s="116"/>
      <c r="G6" s="116"/>
      <c r="H6" s="116"/>
      <c r="I6" s="116"/>
      <c r="J6" s="116"/>
      <c r="K6" s="116"/>
      <c r="L6" s="124"/>
      <c r="M6" s="116"/>
      <c r="N6" s="116"/>
      <c r="O6" s="116"/>
      <c r="P6" s="116"/>
      <c r="Q6" s="116"/>
      <c r="R6" s="116"/>
      <c r="S6" s="124"/>
      <c r="T6" s="116"/>
      <c r="U6" s="116"/>
      <c r="V6" s="116"/>
      <c r="W6" s="116"/>
      <c r="X6" s="116"/>
      <c r="Y6" s="116"/>
      <c r="Z6" s="116"/>
      <c r="AA6" s="124"/>
      <c r="AB6" s="116"/>
      <c r="AC6" s="116"/>
      <c r="AD6" s="116"/>
      <c r="AE6" s="116"/>
      <c r="AF6" s="117"/>
      <c r="AG6" s="128"/>
      <c r="AH6" s="124"/>
      <c r="AI6" s="94" t="s">
        <v>17</v>
      </c>
      <c r="AJ6" s="94" t="s">
        <v>18</v>
      </c>
      <c r="AK6" s="94" t="s">
        <v>19</v>
      </c>
      <c r="AL6" s="94" t="s">
        <v>20</v>
      </c>
      <c r="AM6" s="114" t="s">
        <v>58</v>
      </c>
      <c r="AN6" s="115" t="s">
        <v>1878</v>
      </c>
      <c r="AO6" s="91"/>
      <c r="AP6" s="94" t="s">
        <v>17</v>
      </c>
      <c r="AQ6" s="94" t="s">
        <v>18</v>
      </c>
      <c r="AR6" s="94" t="s">
        <v>19</v>
      </c>
      <c r="AS6" s="94" t="s">
        <v>58</v>
      </c>
      <c r="AT6" s="114" t="s">
        <v>1879</v>
      </c>
      <c r="AU6" s="113" t="s">
        <v>1880</v>
      </c>
      <c r="AV6" s="91"/>
      <c r="AW6" s="94" t="s">
        <v>17</v>
      </c>
      <c r="AX6" s="94" t="s">
        <v>18</v>
      </c>
      <c r="AY6" s="94" t="s">
        <v>21</v>
      </c>
      <c r="AZ6" s="94" t="s">
        <v>19</v>
      </c>
      <c r="BA6" s="94" t="s">
        <v>59</v>
      </c>
      <c r="BB6" s="114" t="s">
        <v>1881</v>
      </c>
      <c r="BC6" s="113" t="s">
        <v>1882</v>
      </c>
      <c r="BD6" s="91"/>
      <c r="BE6" s="94" t="s">
        <v>17</v>
      </c>
      <c r="BF6" s="94" t="s">
        <v>18</v>
      </c>
      <c r="BG6" s="94" t="s">
        <v>58</v>
      </c>
      <c r="BH6" s="114" t="s">
        <v>1883</v>
      </c>
      <c r="BI6" s="114" t="s">
        <v>1884</v>
      </c>
      <c r="BJ6" s="121"/>
      <c r="BK6" s="128"/>
      <c r="BL6" s="124"/>
      <c r="BM6" s="94" t="s">
        <v>17</v>
      </c>
      <c r="BN6" s="94" t="s">
        <v>18</v>
      </c>
      <c r="BO6" s="94" t="s">
        <v>19</v>
      </c>
      <c r="BP6" s="94" t="s">
        <v>20</v>
      </c>
      <c r="BQ6" s="114" t="s">
        <v>58</v>
      </c>
      <c r="BR6" s="115" t="s">
        <v>1878</v>
      </c>
      <c r="BS6" s="91"/>
      <c r="BT6" s="94" t="s">
        <v>17</v>
      </c>
      <c r="BU6" s="94" t="s">
        <v>18</v>
      </c>
      <c r="BV6" s="94" t="s">
        <v>19</v>
      </c>
      <c r="BW6" s="94" t="s">
        <v>58</v>
      </c>
      <c r="BX6" s="114" t="s">
        <v>1879</v>
      </c>
      <c r="BY6" s="113" t="s">
        <v>1880</v>
      </c>
      <c r="BZ6" s="91"/>
      <c r="CA6" s="94" t="s">
        <v>17</v>
      </c>
      <c r="CB6" s="94" t="s">
        <v>18</v>
      </c>
      <c r="CC6" s="94" t="s">
        <v>21</v>
      </c>
      <c r="CD6" s="94" t="s">
        <v>19</v>
      </c>
      <c r="CE6" s="94" t="s">
        <v>59</v>
      </c>
      <c r="CF6" s="114" t="s">
        <v>1881</v>
      </c>
      <c r="CG6" s="113" t="s">
        <v>1882</v>
      </c>
      <c r="CH6" s="91"/>
      <c r="CI6" s="94" t="s">
        <v>17</v>
      </c>
      <c r="CJ6" s="94" t="s">
        <v>18</v>
      </c>
      <c r="CK6" s="94" t="s">
        <v>58</v>
      </c>
      <c r="CL6" s="114" t="s">
        <v>1883</v>
      </c>
      <c r="CM6" s="114" t="s">
        <v>1884</v>
      </c>
      <c r="CN6" s="103"/>
      <c r="CO6" s="103"/>
      <c r="CP6" s="134"/>
      <c r="CQ6" s="91"/>
      <c r="CR6" s="113" t="s">
        <v>1966</v>
      </c>
      <c r="CS6" s="113" t="s">
        <v>1995</v>
      </c>
      <c r="CT6" s="159" t="s">
        <v>1967</v>
      </c>
      <c r="CU6" s="162" t="s">
        <v>1968</v>
      </c>
      <c r="CV6" s="93" t="s">
        <v>1969</v>
      </c>
      <c r="CW6" s="67"/>
      <c r="CX6" s="94"/>
      <c r="CY6" s="94"/>
      <c r="CZ6" s="94"/>
      <c r="DA6" s="94"/>
      <c r="DB6" s="94"/>
      <c r="DC6" s="124"/>
      <c r="DD6" s="116"/>
      <c r="DE6" s="151"/>
      <c r="DF6" s="156" t="s">
        <v>83</v>
      </c>
      <c r="DG6" s="151"/>
      <c r="DH6" s="156" t="s">
        <v>84</v>
      </c>
      <c r="DI6" s="124"/>
      <c r="DJ6" s="115"/>
      <c r="DK6" s="113" t="s">
        <v>4</v>
      </c>
      <c r="DL6" s="113" t="s">
        <v>6</v>
      </c>
      <c r="DM6" s="113" t="s">
        <v>5</v>
      </c>
      <c r="DN6" s="114"/>
      <c r="DO6" s="119"/>
      <c r="DP6" s="94"/>
      <c r="DQ6" s="91"/>
      <c r="DR6" s="94"/>
      <c r="DS6" s="94"/>
      <c r="DT6" s="103"/>
      <c r="DU6" s="105" t="s">
        <v>1964</v>
      </c>
      <c r="DV6" s="105" t="s">
        <v>1971</v>
      </c>
      <c r="DW6" s="105" t="s">
        <v>1965</v>
      </c>
      <c r="DX6" s="103"/>
      <c r="DY6" s="103"/>
    </row>
    <row r="7" spans="1:129" s="1" customFormat="1" ht="21" customHeight="1" x14ac:dyDescent="0.2">
      <c r="A7" s="111"/>
      <c r="B7" s="145"/>
      <c r="C7" s="116"/>
      <c r="D7" s="128"/>
      <c r="E7" s="124"/>
      <c r="F7" s="116"/>
      <c r="G7" s="116"/>
      <c r="H7" s="116"/>
      <c r="I7" s="116"/>
      <c r="J7" s="116"/>
      <c r="K7" s="116"/>
      <c r="L7" s="124"/>
      <c r="M7" s="116"/>
      <c r="N7" s="116"/>
      <c r="O7" s="116"/>
      <c r="P7" s="116"/>
      <c r="Q7" s="116"/>
      <c r="R7" s="116"/>
      <c r="S7" s="124"/>
      <c r="T7" s="116"/>
      <c r="U7" s="116"/>
      <c r="V7" s="116"/>
      <c r="W7" s="116"/>
      <c r="X7" s="116"/>
      <c r="Y7" s="116"/>
      <c r="Z7" s="116"/>
      <c r="AA7" s="124"/>
      <c r="AB7" s="116"/>
      <c r="AC7" s="116"/>
      <c r="AD7" s="116"/>
      <c r="AE7" s="116"/>
      <c r="AF7" s="117"/>
      <c r="AG7" s="128"/>
      <c r="AH7" s="124"/>
      <c r="AI7" s="94"/>
      <c r="AJ7" s="94"/>
      <c r="AK7" s="94"/>
      <c r="AL7" s="94"/>
      <c r="AM7" s="114"/>
      <c r="AN7" s="115"/>
      <c r="AO7" s="91"/>
      <c r="AP7" s="94"/>
      <c r="AQ7" s="94"/>
      <c r="AR7" s="94"/>
      <c r="AS7" s="94"/>
      <c r="AT7" s="114"/>
      <c r="AU7" s="94"/>
      <c r="AV7" s="91"/>
      <c r="AW7" s="94"/>
      <c r="AX7" s="94"/>
      <c r="AY7" s="94"/>
      <c r="AZ7" s="94"/>
      <c r="BA7" s="94"/>
      <c r="BB7" s="114"/>
      <c r="BC7" s="94"/>
      <c r="BD7" s="91"/>
      <c r="BE7" s="94"/>
      <c r="BF7" s="94"/>
      <c r="BG7" s="94"/>
      <c r="BH7" s="114"/>
      <c r="BI7" s="114"/>
      <c r="BJ7" s="121"/>
      <c r="BK7" s="128"/>
      <c r="BL7" s="124"/>
      <c r="BM7" s="94"/>
      <c r="BN7" s="94"/>
      <c r="BO7" s="94"/>
      <c r="BP7" s="94"/>
      <c r="BQ7" s="114"/>
      <c r="BR7" s="115"/>
      <c r="BS7" s="91"/>
      <c r="BT7" s="94"/>
      <c r="BU7" s="94"/>
      <c r="BV7" s="94"/>
      <c r="BW7" s="94"/>
      <c r="BX7" s="114"/>
      <c r="BY7" s="94"/>
      <c r="BZ7" s="91"/>
      <c r="CA7" s="94"/>
      <c r="CB7" s="94"/>
      <c r="CC7" s="94"/>
      <c r="CD7" s="94"/>
      <c r="CE7" s="94"/>
      <c r="CF7" s="114"/>
      <c r="CG7" s="94"/>
      <c r="CH7" s="91"/>
      <c r="CI7" s="94"/>
      <c r="CJ7" s="94"/>
      <c r="CK7" s="94"/>
      <c r="CL7" s="114"/>
      <c r="CM7" s="114"/>
      <c r="CN7" s="103"/>
      <c r="CO7" s="103"/>
      <c r="CP7" s="134"/>
      <c r="CQ7" s="91"/>
      <c r="CR7" s="134"/>
      <c r="CS7" s="134"/>
      <c r="CT7" s="160"/>
      <c r="CU7" s="163"/>
      <c r="CV7" s="165"/>
      <c r="CW7" s="113" t="s">
        <v>1970</v>
      </c>
      <c r="CX7" s="94"/>
      <c r="CY7" s="94"/>
      <c r="CZ7" s="94"/>
      <c r="DA7" s="94"/>
      <c r="DB7" s="94"/>
      <c r="DC7" s="124"/>
      <c r="DD7" s="116"/>
      <c r="DE7" s="151"/>
      <c r="DF7" s="151"/>
      <c r="DG7" s="151"/>
      <c r="DH7" s="151"/>
      <c r="DI7" s="124"/>
      <c r="DJ7" s="115"/>
      <c r="DK7" s="94"/>
      <c r="DL7" s="94"/>
      <c r="DM7" s="94"/>
      <c r="DN7" s="114"/>
      <c r="DO7" s="119"/>
      <c r="DP7" s="94"/>
      <c r="DQ7" s="91"/>
      <c r="DR7" s="94"/>
      <c r="DS7" s="94"/>
      <c r="DT7" s="103"/>
      <c r="DU7" s="106"/>
      <c r="DV7" s="108"/>
      <c r="DW7" s="108"/>
      <c r="DX7" s="103"/>
      <c r="DY7" s="103"/>
    </row>
    <row r="8" spans="1:129" s="1" customFormat="1" ht="21" customHeight="1" x14ac:dyDescent="0.2">
      <c r="A8" s="111"/>
      <c r="B8" s="145"/>
      <c r="C8" s="116"/>
      <c r="D8" s="128"/>
      <c r="E8" s="124"/>
      <c r="F8" s="116"/>
      <c r="G8" s="116"/>
      <c r="H8" s="116"/>
      <c r="I8" s="116"/>
      <c r="J8" s="116"/>
      <c r="K8" s="116"/>
      <c r="L8" s="124"/>
      <c r="M8" s="116"/>
      <c r="N8" s="116"/>
      <c r="O8" s="116"/>
      <c r="P8" s="116"/>
      <c r="Q8" s="116"/>
      <c r="R8" s="116"/>
      <c r="S8" s="124"/>
      <c r="T8" s="116"/>
      <c r="U8" s="116"/>
      <c r="V8" s="116"/>
      <c r="W8" s="116"/>
      <c r="X8" s="116"/>
      <c r="Y8" s="116"/>
      <c r="Z8" s="116"/>
      <c r="AA8" s="124"/>
      <c r="AB8" s="116"/>
      <c r="AC8" s="116"/>
      <c r="AD8" s="116"/>
      <c r="AE8" s="116"/>
      <c r="AF8" s="117"/>
      <c r="AG8" s="128"/>
      <c r="AH8" s="124"/>
      <c r="AI8" s="94"/>
      <c r="AJ8" s="94"/>
      <c r="AK8" s="94"/>
      <c r="AL8" s="94"/>
      <c r="AM8" s="114"/>
      <c r="AN8" s="115"/>
      <c r="AO8" s="91"/>
      <c r="AP8" s="94"/>
      <c r="AQ8" s="94"/>
      <c r="AR8" s="94"/>
      <c r="AS8" s="94"/>
      <c r="AT8" s="114"/>
      <c r="AU8" s="94"/>
      <c r="AV8" s="91"/>
      <c r="AW8" s="94"/>
      <c r="AX8" s="94"/>
      <c r="AY8" s="94"/>
      <c r="AZ8" s="94"/>
      <c r="BA8" s="94"/>
      <c r="BB8" s="114"/>
      <c r="BC8" s="94"/>
      <c r="BD8" s="91"/>
      <c r="BE8" s="94"/>
      <c r="BF8" s="94"/>
      <c r="BG8" s="94"/>
      <c r="BH8" s="114"/>
      <c r="BI8" s="114"/>
      <c r="BJ8" s="121"/>
      <c r="BK8" s="128"/>
      <c r="BL8" s="124"/>
      <c r="BM8" s="94"/>
      <c r="BN8" s="94"/>
      <c r="BO8" s="94"/>
      <c r="BP8" s="94"/>
      <c r="BQ8" s="114"/>
      <c r="BR8" s="115"/>
      <c r="BS8" s="91"/>
      <c r="BT8" s="94"/>
      <c r="BU8" s="94"/>
      <c r="BV8" s="94"/>
      <c r="BW8" s="94"/>
      <c r="BX8" s="114"/>
      <c r="BY8" s="94"/>
      <c r="BZ8" s="91"/>
      <c r="CA8" s="94"/>
      <c r="CB8" s="94"/>
      <c r="CC8" s="94"/>
      <c r="CD8" s="94"/>
      <c r="CE8" s="94"/>
      <c r="CF8" s="114"/>
      <c r="CG8" s="94"/>
      <c r="CH8" s="91"/>
      <c r="CI8" s="94"/>
      <c r="CJ8" s="94"/>
      <c r="CK8" s="94"/>
      <c r="CL8" s="114"/>
      <c r="CM8" s="114"/>
      <c r="CN8" s="103"/>
      <c r="CO8" s="103"/>
      <c r="CP8" s="134"/>
      <c r="CQ8" s="91"/>
      <c r="CR8" s="134"/>
      <c r="CS8" s="134"/>
      <c r="CT8" s="160"/>
      <c r="CU8" s="163"/>
      <c r="CV8" s="165"/>
      <c r="CW8" s="134"/>
      <c r="CX8" s="94"/>
      <c r="CY8" s="94"/>
      <c r="CZ8" s="94"/>
      <c r="DA8" s="94"/>
      <c r="DB8" s="94"/>
      <c r="DC8" s="124"/>
      <c r="DD8" s="116"/>
      <c r="DE8" s="151"/>
      <c r="DF8" s="151"/>
      <c r="DG8" s="151"/>
      <c r="DH8" s="151"/>
      <c r="DI8" s="124"/>
      <c r="DJ8" s="115"/>
      <c r="DK8" s="94"/>
      <c r="DL8" s="94"/>
      <c r="DM8" s="94"/>
      <c r="DN8" s="114"/>
      <c r="DO8" s="119"/>
      <c r="DP8" s="94"/>
      <c r="DQ8" s="91"/>
      <c r="DR8" s="94"/>
      <c r="DS8" s="94"/>
      <c r="DT8" s="103"/>
      <c r="DU8" s="106"/>
      <c r="DV8" s="108"/>
      <c r="DW8" s="108"/>
      <c r="DX8" s="103"/>
      <c r="DY8" s="103"/>
    </row>
    <row r="9" spans="1:129" s="1" customFormat="1" ht="21" customHeight="1" x14ac:dyDescent="0.2">
      <c r="A9" s="112"/>
      <c r="B9" s="145"/>
      <c r="C9" s="90"/>
      <c r="D9" s="129"/>
      <c r="E9" s="125"/>
      <c r="F9" s="116"/>
      <c r="G9" s="116"/>
      <c r="H9" s="116"/>
      <c r="I9" s="116"/>
      <c r="J9" s="116"/>
      <c r="K9" s="116"/>
      <c r="L9" s="125"/>
      <c r="M9" s="116"/>
      <c r="N9" s="116"/>
      <c r="O9" s="116"/>
      <c r="P9" s="116"/>
      <c r="Q9" s="116"/>
      <c r="R9" s="116"/>
      <c r="S9" s="125"/>
      <c r="T9" s="116"/>
      <c r="U9" s="116"/>
      <c r="V9" s="116"/>
      <c r="W9" s="116"/>
      <c r="X9" s="116"/>
      <c r="Y9" s="116"/>
      <c r="Z9" s="116"/>
      <c r="AA9" s="125"/>
      <c r="AB9" s="116"/>
      <c r="AC9" s="116"/>
      <c r="AD9" s="116"/>
      <c r="AE9" s="116"/>
      <c r="AF9" s="117"/>
      <c r="AG9" s="128"/>
      <c r="AH9" s="125"/>
      <c r="AI9" s="95"/>
      <c r="AJ9" s="95"/>
      <c r="AK9" s="95"/>
      <c r="AL9" s="95"/>
      <c r="AM9" s="118"/>
      <c r="AN9" s="115"/>
      <c r="AO9" s="92"/>
      <c r="AP9" s="95"/>
      <c r="AQ9" s="95"/>
      <c r="AR9" s="95"/>
      <c r="AS9" s="95"/>
      <c r="AT9" s="118"/>
      <c r="AU9" s="95"/>
      <c r="AV9" s="92"/>
      <c r="AW9" s="95"/>
      <c r="AX9" s="95"/>
      <c r="AY9" s="95"/>
      <c r="AZ9" s="95"/>
      <c r="BA9" s="95"/>
      <c r="BB9" s="118"/>
      <c r="BC9" s="95"/>
      <c r="BD9" s="92"/>
      <c r="BE9" s="95"/>
      <c r="BF9" s="95"/>
      <c r="BG9" s="95"/>
      <c r="BH9" s="118"/>
      <c r="BI9" s="118"/>
      <c r="BJ9" s="122"/>
      <c r="BK9" s="128"/>
      <c r="BL9" s="125"/>
      <c r="BM9" s="95"/>
      <c r="BN9" s="95"/>
      <c r="BO9" s="95"/>
      <c r="BP9" s="95"/>
      <c r="BQ9" s="118"/>
      <c r="BR9" s="115"/>
      <c r="BS9" s="92"/>
      <c r="BT9" s="95"/>
      <c r="BU9" s="95"/>
      <c r="BV9" s="95"/>
      <c r="BW9" s="95"/>
      <c r="BX9" s="118"/>
      <c r="BY9" s="95"/>
      <c r="BZ9" s="92"/>
      <c r="CA9" s="95"/>
      <c r="CB9" s="95"/>
      <c r="CC9" s="95"/>
      <c r="CD9" s="95"/>
      <c r="CE9" s="95"/>
      <c r="CF9" s="118"/>
      <c r="CG9" s="95"/>
      <c r="CH9" s="92"/>
      <c r="CI9" s="95"/>
      <c r="CJ9" s="95"/>
      <c r="CK9" s="95"/>
      <c r="CL9" s="118"/>
      <c r="CM9" s="118"/>
      <c r="CN9" s="104"/>
      <c r="CO9" s="104"/>
      <c r="CP9" s="135"/>
      <c r="CQ9" s="92"/>
      <c r="CR9" s="135"/>
      <c r="CS9" s="135"/>
      <c r="CT9" s="161"/>
      <c r="CU9" s="164"/>
      <c r="CV9" s="166"/>
      <c r="CW9" s="135"/>
      <c r="CX9" s="95"/>
      <c r="CY9" s="95"/>
      <c r="CZ9" s="95"/>
      <c r="DA9" s="95"/>
      <c r="DB9" s="95"/>
      <c r="DC9" s="125"/>
      <c r="DD9" s="90"/>
      <c r="DE9" s="152"/>
      <c r="DF9" s="152"/>
      <c r="DG9" s="152"/>
      <c r="DH9" s="152"/>
      <c r="DI9" s="124"/>
      <c r="DJ9" s="113"/>
      <c r="DK9" s="95"/>
      <c r="DL9" s="95"/>
      <c r="DM9" s="95"/>
      <c r="DN9" s="114"/>
      <c r="DO9" s="93"/>
      <c r="DP9" s="95"/>
      <c r="DQ9" s="92"/>
      <c r="DR9" s="95"/>
      <c r="DS9" s="95"/>
      <c r="DT9" s="104"/>
      <c r="DU9" s="107"/>
      <c r="DV9" s="109"/>
      <c r="DW9" s="109"/>
      <c r="DX9" s="104"/>
      <c r="DY9" s="104"/>
    </row>
    <row r="10" spans="1:129" s="5" customFormat="1" ht="14.4" customHeight="1" x14ac:dyDescent="0.2">
      <c r="A10" s="11" t="s">
        <v>1997</v>
      </c>
      <c r="B10" s="11">
        <v>1</v>
      </c>
      <c r="C10" s="9" t="str">
        <f t="shared" ref="C10:C15" si="0">IF(BK10*AG10&gt;0,"通特併存",IF(AG10&lt;&gt;0,"通常",IF(BK10&lt;&gt;0,"特認",IF(BK10*AG10=0,""))))</f>
        <v>通常</v>
      </c>
      <c r="D10" s="20">
        <f t="shared" ref="D10:D36" si="1">E10+L10+S10+AA10</f>
        <v>239646</v>
      </c>
      <c r="E10" s="20">
        <f t="shared" ref="E10:E36" si="2">F10+G10+H10+I10+J10+K10</f>
        <v>239646</v>
      </c>
      <c r="F10" s="20">
        <f t="shared" ref="F10:F36" si="3">AI10+BM10</f>
        <v>39286</v>
      </c>
      <c r="G10" s="20">
        <f t="shared" ref="G10:G36" si="4">AJ10+BN10</f>
        <v>200360</v>
      </c>
      <c r="H10" s="20">
        <f t="shared" ref="H10:H36" si="5">AK10+BO10</f>
        <v>0</v>
      </c>
      <c r="I10" s="20">
        <f t="shared" ref="I10:I36" si="6">AL10+BP10</f>
        <v>0</v>
      </c>
      <c r="J10" s="20">
        <f t="shared" ref="J10:J36" si="7">AM10+BQ10</f>
        <v>0</v>
      </c>
      <c r="K10" s="20">
        <f t="shared" ref="K10:K36" si="8">AN10+BR10</f>
        <v>0</v>
      </c>
      <c r="L10" s="20">
        <f t="shared" ref="L10:L36" si="9">M10+N10+O10+P10+Q10+R10</f>
        <v>0</v>
      </c>
      <c r="M10" s="20">
        <f t="shared" ref="M10:M36" si="10">AP10+BT10</f>
        <v>0</v>
      </c>
      <c r="N10" s="20">
        <f t="shared" ref="N10:N36" si="11">AQ10+BU10</f>
        <v>0</v>
      </c>
      <c r="O10" s="20">
        <f t="shared" ref="O10:O36" si="12">AR10+BV10</f>
        <v>0</v>
      </c>
      <c r="P10" s="20">
        <f t="shared" ref="P10:P36" si="13">AS10+BW10</f>
        <v>0</v>
      </c>
      <c r="Q10" s="20">
        <f t="shared" ref="Q10:Q36" si="14">AT10+BX10</f>
        <v>0</v>
      </c>
      <c r="R10" s="20">
        <f t="shared" ref="R10:R36" si="15">AU10+BY10</f>
        <v>0</v>
      </c>
      <c r="S10" s="20">
        <f t="shared" ref="S10:S36" si="16">T10+U10+V10+W10+X10+Y10+Z10</f>
        <v>0</v>
      </c>
      <c r="T10" s="20">
        <f t="shared" ref="T10:T36" si="17">AW10+CA10</f>
        <v>0</v>
      </c>
      <c r="U10" s="20">
        <f t="shared" ref="U10:U36" si="18">AX10+CB10</f>
        <v>0</v>
      </c>
      <c r="V10" s="20">
        <f t="shared" ref="V10:V36" si="19">AY10+CC10</f>
        <v>0</v>
      </c>
      <c r="W10" s="20">
        <f t="shared" ref="W10:W36" si="20">AZ10+CD10</f>
        <v>0</v>
      </c>
      <c r="X10" s="20">
        <f t="shared" ref="X10:X36" si="21">BA10+CE10</f>
        <v>0</v>
      </c>
      <c r="Y10" s="20">
        <f t="shared" ref="Y10:Y36" si="22">BB10+CF10</f>
        <v>0</v>
      </c>
      <c r="Z10" s="20">
        <f t="shared" ref="Z10:Z36" si="23">BC10+CG10</f>
        <v>0</v>
      </c>
      <c r="AA10" s="20">
        <f t="shared" ref="AA10:AA36" si="24">AB10+AC10+AD10+AE10+AF10</f>
        <v>0</v>
      </c>
      <c r="AB10" s="20">
        <f t="shared" ref="AB10:AB36" si="25">BE10+CI10</f>
        <v>0</v>
      </c>
      <c r="AC10" s="20">
        <f t="shared" ref="AC10:AC36" si="26">BF10+CJ10</f>
        <v>0</v>
      </c>
      <c r="AD10" s="20">
        <f t="shared" ref="AD10:AD36" si="27">BG10+CK10</f>
        <v>0</v>
      </c>
      <c r="AE10" s="20">
        <f t="shared" ref="AE10:AE36" si="28">BH10+CL10</f>
        <v>0</v>
      </c>
      <c r="AF10" s="21">
        <f t="shared" ref="AF10:AF36" si="29">BI10+CM10</f>
        <v>0</v>
      </c>
      <c r="AG10" s="20">
        <f t="shared" ref="AG10:AG36" si="30">AH10+AO10+AV10+BD10</f>
        <v>239646</v>
      </c>
      <c r="AH10" s="20">
        <f t="shared" ref="AH10:AH36" si="31">AI10+AJ10+AK10+AL10+AM10+AN10</f>
        <v>239646</v>
      </c>
      <c r="AI10" s="16">
        <v>39286</v>
      </c>
      <c r="AJ10" s="16">
        <v>200360</v>
      </c>
      <c r="AK10" s="16"/>
      <c r="AL10" s="16"/>
      <c r="AM10" s="16"/>
      <c r="AN10" s="16"/>
      <c r="AO10" s="20">
        <f t="shared" ref="AO10:AO36" si="32">AP10+AQ10+AR10+AS10+AT10+AU10</f>
        <v>0</v>
      </c>
      <c r="AP10" s="16"/>
      <c r="AQ10" s="16"/>
      <c r="AR10" s="16"/>
      <c r="AS10" s="16"/>
      <c r="AT10" s="16"/>
      <c r="AU10" s="16"/>
      <c r="AV10" s="20">
        <f t="shared" ref="AV10:AV36" si="33">AW10+AX10+AY10+AZ10+BA10+BB10+BC10</f>
        <v>0</v>
      </c>
      <c r="AW10" s="16"/>
      <c r="AX10" s="16"/>
      <c r="AY10" s="16"/>
      <c r="AZ10" s="16"/>
      <c r="BA10" s="16"/>
      <c r="BB10" s="16"/>
      <c r="BC10" s="16"/>
      <c r="BD10" s="20">
        <f t="shared" ref="BD10:BD36" si="34">BE10+BF10+BG10+BH10+BI10</f>
        <v>0</v>
      </c>
      <c r="BE10" s="16"/>
      <c r="BF10" s="16"/>
      <c r="BG10" s="16"/>
      <c r="BH10" s="16"/>
      <c r="BI10" s="16"/>
      <c r="BJ10" s="16"/>
      <c r="BK10" s="20">
        <f t="shared" ref="BK10:BK36" si="35">BL10+BS10+BZ10+CH10</f>
        <v>0</v>
      </c>
      <c r="BL10" s="20">
        <f t="shared" ref="BL10:BL36" si="36">BM10+BN10+BO10+BP10+BQ10+BR10</f>
        <v>0</v>
      </c>
      <c r="BM10" s="16"/>
      <c r="BN10" s="16"/>
      <c r="BO10" s="16"/>
      <c r="BP10" s="16"/>
      <c r="BQ10" s="16"/>
      <c r="BR10" s="16"/>
      <c r="BS10" s="20">
        <f t="shared" ref="BS10:BS36" si="37">BT10+BU10+BV10+BW10+BX10+BY10</f>
        <v>0</v>
      </c>
      <c r="BT10" s="16"/>
      <c r="BU10" s="16"/>
      <c r="BV10" s="16"/>
      <c r="BW10" s="16"/>
      <c r="BX10" s="16"/>
      <c r="BY10" s="16"/>
      <c r="BZ10" s="20">
        <f t="shared" ref="BZ10:BZ36" si="38">CA10+CB10+CC10+CD10+CE10+CF10+CG10</f>
        <v>0</v>
      </c>
      <c r="CA10" s="16"/>
      <c r="CB10" s="16"/>
      <c r="CC10" s="16"/>
      <c r="CD10" s="16"/>
      <c r="CE10" s="16"/>
      <c r="CF10" s="16"/>
      <c r="CG10" s="16"/>
      <c r="CH10" s="20">
        <f t="shared" ref="CH10:CH36" si="39">CI10+CJ10+CK10+CL10+CM10</f>
        <v>0</v>
      </c>
      <c r="CI10" s="16"/>
      <c r="CJ10" s="16"/>
      <c r="CK10" s="16"/>
      <c r="CL10" s="19"/>
      <c r="CM10" s="19"/>
      <c r="CN10" s="49">
        <v>2427886</v>
      </c>
      <c r="CO10" s="49">
        <v>1213943</v>
      </c>
      <c r="CP10" s="35">
        <f t="shared" ref="CP10:CP14" si="40">CQ10+CX10+CY10+CZ10+DA10+DB10</f>
        <v>0</v>
      </c>
      <c r="CQ10" s="42">
        <f>CR10+CS10+CV10</f>
        <v>0</v>
      </c>
      <c r="CR10" s="22"/>
      <c r="CS10" s="22"/>
      <c r="CT10" s="56"/>
      <c r="CU10" s="56"/>
      <c r="CV10" s="22"/>
      <c r="CW10" s="22"/>
      <c r="CX10" s="22"/>
      <c r="CY10" s="22"/>
      <c r="CZ10" s="22"/>
      <c r="DA10" s="22"/>
      <c r="DB10" s="22"/>
      <c r="DC10" s="20">
        <f t="shared" ref="DC10:DC36" si="41">DE10+DG10</f>
        <v>0</v>
      </c>
      <c r="DD10" s="20">
        <f t="shared" ref="DD10:DD36" si="42">DF10+DH10</f>
        <v>0</v>
      </c>
      <c r="DE10" s="23"/>
      <c r="DF10" s="24"/>
      <c r="DG10" s="25"/>
      <c r="DH10" s="25"/>
      <c r="DI10" s="26">
        <f t="shared" ref="DI10:DI36" si="43">DK10+DL10+DM10</f>
        <v>0</v>
      </c>
      <c r="DJ10" s="24"/>
      <c r="DK10" s="24"/>
      <c r="DL10" s="24"/>
      <c r="DM10" s="24"/>
      <c r="DN10" s="25"/>
      <c r="DO10" s="24"/>
      <c r="DP10" s="24"/>
      <c r="DQ10" s="27">
        <f t="shared" ref="DQ10:DQ36" si="44">IF(DR10&gt;0,1,0)</f>
        <v>1</v>
      </c>
      <c r="DR10" s="25">
        <v>239646</v>
      </c>
      <c r="DS10" s="13">
        <v>504042</v>
      </c>
      <c r="DT10" s="13">
        <v>252021</v>
      </c>
      <c r="DU10" s="36" t="s">
        <v>2023</v>
      </c>
      <c r="DV10" s="43">
        <v>3</v>
      </c>
      <c r="DW10" s="43">
        <v>1</v>
      </c>
      <c r="DX10" s="49">
        <f>CN10+DS10</f>
        <v>2931928</v>
      </c>
      <c r="DY10" s="47">
        <f>CO10+DT10</f>
        <v>1465964</v>
      </c>
    </row>
    <row r="11" spans="1:129" s="5" customFormat="1" ht="14.4" customHeight="1" x14ac:dyDescent="0.2">
      <c r="A11" s="11" t="s">
        <v>1998</v>
      </c>
      <c r="B11" s="11">
        <v>2</v>
      </c>
      <c r="C11" s="9" t="str">
        <f t="shared" si="0"/>
        <v>通常</v>
      </c>
      <c r="D11" s="20">
        <f t="shared" si="1"/>
        <v>16449</v>
      </c>
      <c r="E11" s="20">
        <f t="shared" si="2"/>
        <v>16449</v>
      </c>
      <c r="F11" s="20">
        <f t="shared" si="3"/>
        <v>8553</v>
      </c>
      <c r="G11" s="20">
        <f t="shared" si="4"/>
        <v>7896</v>
      </c>
      <c r="H11" s="20">
        <f t="shared" si="5"/>
        <v>0</v>
      </c>
      <c r="I11" s="20">
        <f t="shared" si="6"/>
        <v>0</v>
      </c>
      <c r="J11" s="20">
        <f t="shared" si="7"/>
        <v>0</v>
      </c>
      <c r="K11" s="20">
        <f t="shared" si="8"/>
        <v>0</v>
      </c>
      <c r="L11" s="20">
        <f t="shared" si="9"/>
        <v>0</v>
      </c>
      <c r="M11" s="20">
        <f t="shared" si="10"/>
        <v>0</v>
      </c>
      <c r="N11" s="20">
        <f t="shared" si="11"/>
        <v>0</v>
      </c>
      <c r="O11" s="20">
        <f t="shared" si="12"/>
        <v>0</v>
      </c>
      <c r="P11" s="20">
        <f t="shared" si="13"/>
        <v>0</v>
      </c>
      <c r="Q11" s="20">
        <f t="shared" si="14"/>
        <v>0</v>
      </c>
      <c r="R11" s="20">
        <f t="shared" si="15"/>
        <v>0</v>
      </c>
      <c r="S11" s="20">
        <f t="shared" si="16"/>
        <v>0</v>
      </c>
      <c r="T11" s="20">
        <f t="shared" si="17"/>
        <v>0</v>
      </c>
      <c r="U11" s="20">
        <f t="shared" si="18"/>
        <v>0</v>
      </c>
      <c r="V11" s="20">
        <f t="shared" si="19"/>
        <v>0</v>
      </c>
      <c r="W11" s="20">
        <f t="shared" si="20"/>
        <v>0</v>
      </c>
      <c r="X11" s="20">
        <f t="shared" si="21"/>
        <v>0</v>
      </c>
      <c r="Y11" s="20">
        <f t="shared" si="22"/>
        <v>0</v>
      </c>
      <c r="Z11" s="20">
        <f t="shared" si="23"/>
        <v>0</v>
      </c>
      <c r="AA11" s="20">
        <f t="shared" si="24"/>
        <v>0</v>
      </c>
      <c r="AB11" s="20">
        <f t="shared" si="25"/>
        <v>0</v>
      </c>
      <c r="AC11" s="20">
        <f t="shared" si="26"/>
        <v>0</v>
      </c>
      <c r="AD11" s="20">
        <f t="shared" si="27"/>
        <v>0</v>
      </c>
      <c r="AE11" s="20">
        <f t="shared" si="28"/>
        <v>0</v>
      </c>
      <c r="AF11" s="21">
        <f t="shared" si="29"/>
        <v>0</v>
      </c>
      <c r="AG11" s="20">
        <f t="shared" si="30"/>
        <v>16449</v>
      </c>
      <c r="AH11" s="20">
        <f t="shared" si="31"/>
        <v>16449</v>
      </c>
      <c r="AI11" s="16">
        <v>8553</v>
      </c>
      <c r="AJ11" s="16">
        <v>7896</v>
      </c>
      <c r="AK11" s="16"/>
      <c r="AL11" s="16"/>
      <c r="AM11" s="16"/>
      <c r="AN11" s="16"/>
      <c r="AO11" s="20">
        <f t="shared" si="32"/>
        <v>0</v>
      </c>
      <c r="AP11" s="16"/>
      <c r="AQ11" s="16"/>
      <c r="AR11" s="16"/>
      <c r="AS11" s="16"/>
      <c r="AT11" s="16"/>
      <c r="AU11" s="16"/>
      <c r="AV11" s="20">
        <f t="shared" si="33"/>
        <v>0</v>
      </c>
      <c r="AW11" s="16"/>
      <c r="AX11" s="16"/>
      <c r="AY11" s="16"/>
      <c r="AZ11" s="16"/>
      <c r="BA11" s="16"/>
      <c r="BB11" s="16"/>
      <c r="BC11" s="16"/>
      <c r="BD11" s="20">
        <f t="shared" si="34"/>
        <v>0</v>
      </c>
      <c r="BE11" s="16"/>
      <c r="BF11" s="16"/>
      <c r="BG11" s="16"/>
      <c r="BH11" s="16"/>
      <c r="BI11" s="16"/>
      <c r="BJ11" s="16"/>
      <c r="BK11" s="20">
        <f t="shared" si="35"/>
        <v>0</v>
      </c>
      <c r="BL11" s="20">
        <f t="shared" si="36"/>
        <v>0</v>
      </c>
      <c r="BM11" s="16"/>
      <c r="BN11" s="16"/>
      <c r="BO11" s="16"/>
      <c r="BP11" s="16"/>
      <c r="BQ11" s="16"/>
      <c r="BR11" s="16"/>
      <c r="BS11" s="20">
        <f t="shared" si="37"/>
        <v>0</v>
      </c>
      <c r="BT11" s="16"/>
      <c r="BU11" s="16"/>
      <c r="BV11" s="16"/>
      <c r="BW11" s="16"/>
      <c r="BX11" s="16"/>
      <c r="BY11" s="16"/>
      <c r="BZ11" s="20">
        <f t="shared" si="38"/>
        <v>0</v>
      </c>
      <c r="CA11" s="16"/>
      <c r="CB11" s="16"/>
      <c r="CC11" s="16"/>
      <c r="CD11" s="16"/>
      <c r="CE11" s="16"/>
      <c r="CF11" s="16"/>
      <c r="CG11" s="16"/>
      <c r="CH11" s="20">
        <f t="shared" si="39"/>
        <v>0</v>
      </c>
      <c r="CI11" s="16"/>
      <c r="CJ11" s="16"/>
      <c r="CK11" s="16"/>
      <c r="CL11" s="19"/>
      <c r="CM11" s="19"/>
      <c r="CN11" s="49">
        <v>242781</v>
      </c>
      <c r="CO11" s="49">
        <v>121390</v>
      </c>
      <c r="CP11" s="35">
        <f t="shared" si="40"/>
        <v>0</v>
      </c>
      <c r="CQ11" s="42">
        <f t="shared" ref="CQ11:CQ36" si="45">CR11+CS11+CV11</f>
        <v>0</v>
      </c>
      <c r="CR11" s="22"/>
      <c r="CS11" s="22"/>
      <c r="CT11" s="56"/>
      <c r="CU11" s="56"/>
      <c r="CV11" s="22"/>
      <c r="CW11" s="22"/>
      <c r="CX11" s="22"/>
      <c r="CY11" s="22"/>
      <c r="CZ11" s="22"/>
      <c r="DA11" s="22"/>
      <c r="DB11" s="22"/>
      <c r="DC11" s="20">
        <f t="shared" si="41"/>
        <v>0</v>
      </c>
      <c r="DD11" s="20">
        <f t="shared" si="42"/>
        <v>0</v>
      </c>
      <c r="DE11" s="23"/>
      <c r="DF11" s="24"/>
      <c r="DG11" s="25"/>
      <c r="DH11" s="25"/>
      <c r="DI11" s="26">
        <f t="shared" si="43"/>
        <v>0</v>
      </c>
      <c r="DJ11" s="24"/>
      <c r="DK11" s="24"/>
      <c r="DL11" s="24"/>
      <c r="DM11" s="24"/>
      <c r="DN11" s="25"/>
      <c r="DO11" s="24"/>
      <c r="DP11" s="24"/>
      <c r="DQ11" s="27">
        <f t="shared" si="44"/>
        <v>0</v>
      </c>
      <c r="DR11" s="25"/>
      <c r="DS11" s="13"/>
      <c r="DT11" s="13"/>
      <c r="DU11" s="37"/>
      <c r="DV11" s="43"/>
      <c r="DW11" s="43"/>
      <c r="DX11" s="49">
        <f t="shared" ref="DX11:DX36" si="46">CN11+DS11</f>
        <v>242781</v>
      </c>
      <c r="DY11" s="47">
        <f t="shared" ref="DY11:DY36" si="47">CO11+DT11</f>
        <v>121390</v>
      </c>
    </row>
    <row r="12" spans="1:129" s="5" customFormat="1" ht="14.4" customHeight="1" x14ac:dyDescent="0.2">
      <c r="A12" s="11" t="s">
        <v>1999</v>
      </c>
      <c r="B12" s="11">
        <v>3</v>
      </c>
      <c r="C12" s="9" t="str">
        <f t="shared" si="0"/>
        <v>通常</v>
      </c>
      <c r="D12" s="20">
        <f t="shared" si="1"/>
        <v>65973</v>
      </c>
      <c r="E12" s="20">
        <f t="shared" si="2"/>
        <v>65973</v>
      </c>
      <c r="F12" s="20">
        <f t="shared" si="3"/>
        <v>17065</v>
      </c>
      <c r="G12" s="20">
        <f t="shared" si="4"/>
        <v>48908</v>
      </c>
      <c r="H12" s="20">
        <f t="shared" si="5"/>
        <v>0</v>
      </c>
      <c r="I12" s="20">
        <f t="shared" si="6"/>
        <v>0</v>
      </c>
      <c r="J12" s="20">
        <f t="shared" si="7"/>
        <v>0</v>
      </c>
      <c r="K12" s="20">
        <f t="shared" si="8"/>
        <v>0</v>
      </c>
      <c r="L12" s="20">
        <f t="shared" si="9"/>
        <v>0</v>
      </c>
      <c r="M12" s="20">
        <f t="shared" si="10"/>
        <v>0</v>
      </c>
      <c r="N12" s="20">
        <f t="shared" si="11"/>
        <v>0</v>
      </c>
      <c r="O12" s="20">
        <f t="shared" si="12"/>
        <v>0</v>
      </c>
      <c r="P12" s="20">
        <f t="shared" si="13"/>
        <v>0</v>
      </c>
      <c r="Q12" s="20">
        <f t="shared" si="14"/>
        <v>0</v>
      </c>
      <c r="R12" s="20">
        <f t="shared" si="15"/>
        <v>0</v>
      </c>
      <c r="S12" s="20">
        <f t="shared" si="16"/>
        <v>0</v>
      </c>
      <c r="T12" s="20">
        <f t="shared" si="17"/>
        <v>0</v>
      </c>
      <c r="U12" s="20">
        <f t="shared" si="18"/>
        <v>0</v>
      </c>
      <c r="V12" s="20">
        <f t="shared" si="19"/>
        <v>0</v>
      </c>
      <c r="W12" s="20">
        <f t="shared" si="20"/>
        <v>0</v>
      </c>
      <c r="X12" s="20">
        <f t="shared" si="21"/>
        <v>0</v>
      </c>
      <c r="Y12" s="20">
        <f t="shared" si="22"/>
        <v>0</v>
      </c>
      <c r="Z12" s="20">
        <f t="shared" si="23"/>
        <v>0</v>
      </c>
      <c r="AA12" s="20">
        <f t="shared" si="24"/>
        <v>0</v>
      </c>
      <c r="AB12" s="20">
        <f t="shared" si="25"/>
        <v>0</v>
      </c>
      <c r="AC12" s="20">
        <f t="shared" si="26"/>
        <v>0</v>
      </c>
      <c r="AD12" s="20">
        <f t="shared" si="27"/>
        <v>0</v>
      </c>
      <c r="AE12" s="20">
        <f t="shared" si="28"/>
        <v>0</v>
      </c>
      <c r="AF12" s="21">
        <f t="shared" si="29"/>
        <v>0</v>
      </c>
      <c r="AG12" s="20">
        <f t="shared" si="30"/>
        <v>65973</v>
      </c>
      <c r="AH12" s="20">
        <f t="shared" si="31"/>
        <v>65973</v>
      </c>
      <c r="AI12" s="16">
        <v>17065</v>
      </c>
      <c r="AJ12" s="16">
        <v>48908</v>
      </c>
      <c r="AK12" s="16"/>
      <c r="AL12" s="16"/>
      <c r="AM12" s="16"/>
      <c r="AN12" s="16"/>
      <c r="AO12" s="20">
        <f t="shared" si="32"/>
        <v>0</v>
      </c>
      <c r="AP12" s="16"/>
      <c r="AQ12" s="16"/>
      <c r="AR12" s="16"/>
      <c r="AS12" s="16"/>
      <c r="AT12" s="16"/>
      <c r="AU12" s="16"/>
      <c r="AV12" s="20">
        <f t="shared" si="33"/>
        <v>0</v>
      </c>
      <c r="AW12" s="16"/>
      <c r="AX12" s="16"/>
      <c r="AY12" s="16"/>
      <c r="AZ12" s="16"/>
      <c r="BA12" s="16"/>
      <c r="BB12" s="16"/>
      <c r="BC12" s="16"/>
      <c r="BD12" s="20">
        <f t="shared" si="34"/>
        <v>0</v>
      </c>
      <c r="BE12" s="16"/>
      <c r="BF12" s="16"/>
      <c r="BG12" s="16"/>
      <c r="BH12" s="16"/>
      <c r="BI12" s="16"/>
      <c r="BJ12" s="16"/>
      <c r="BK12" s="20">
        <f t="shared" si="35"/>
        <v>0</v>
      </c>
      <c r="BL12" s="20">
        <f t="shared" si="36"/>
        <v>0</v>
      </c>
      <c r="BM12" s="16"/>
      <c r="BN12" s="16"/>
      <c r="BO12" s="16"/>
      <c r="BP12" s="16"/>
      <c r="BQ12" s="16"/>
      <c r="BR12" s="16"/>
      <c r="BS12" s="20">
        <f t="shared" si="37"/>
        <v>0</v>
      </c>
      <c r="BT12" s="16"/>
      <c r="BU12" s="16"/>
      <c r="BV12" s="16"/>
      <c r="BW12" s="16"/>
      <c r="BX12" s="16"/>
      <c r="BY12" s="16"/>
      <c r="BZ12" s="20">
        <f t="shared" si="38"/>
        <v>0</v>
      </c>
      <c r="CA12" s="16"/>
      <c r="CB12" s="16"/>
      <c r="CC12" s="16"/>
      <c r="CD12" s="16"/>
      <c r="CE12" s="16"/>
      <c r="CF12" s="16"/>
      <c r="CG12" s="16"/>
      <c r="CH12" s="20">
        <f t="shared" si="39"/>
        <v>0</v>
      </c>
      <c r="CI12" s="16"/>
      <c r="CJ12" s="16"/>
      <c r="CK12" s="16"/>
      <c r="CL12" s="19"/>
      <c r="CM12" s="19"/>
      <c r="CN12" s="49">
        <v>749629</v>
      </c>
      <c r="CO12" s="49">
        <v>374814</v>
      </c>
      <c r="CP12" s="35">
        <f t="shared" si="40"/>
        <v>0</v>
      </c>
      <c r="CQ12" s="42">
        <f t="shared" si="45"/>
        <v>0</v>
      </c>
      <c r="CR12" s="22"/>
      <c r="CS12" s="22"/>
      <c r="CT12" s="56"/>
      <c r="CU12" s="56"/>
      <c r="CV12" s="22"/>
      <c r="CW12" s="22"/>
      <c r="CX12" s="22"/>
      <c r="CY12" s="22"/>
      <c r="CZ12" s="22"/>
      <c r="DA12" s="22"/>
      <c r="DB12" s="22"/>
      <c r="DC12" s="20">
        <f t="shared" si="41"/>
        <v>0</v>
      </c>
      <c r="DD12" s="20">
        <f t="shared" si="42"/>
        <v>0</v>
      </c>
      <c r="DE12" s="23"/>
      <c r="DF12" s="24"/>
      <c r="DG12" s="25"/>
      <c r="DH12" s="25"/>
      <c r="DI12" s="26">
        <f t="shared" si="43"/>
        <v>0</v>
      </c>
      <c r="DJ12" s="24"/>
      <c r="DK12" s="24"/>
      <c r="DL12" s="24"/>
      <c r="DM12" s="24"/>
      <c r="DN12" s="25"/>
      <c r="DO12" s="24"/>
      <c r="DP12" s="24"/>
      <c r="DQ12" s="27">
        <f t="shared" si="44"/>
        <v>0</v>
      </c>
      <c r="DR12" s="25"/>
      <c r="DS12" s="13"/>
      <c r="DT12" s="13"/>
      <c r="DU12" s="37"/>
      <c r="DV12" s="43"/>
      <c r="DW12" s="43"/>
      <c r="DX12" s="49">
        <f t="shared" si="46"/>
        <v>749629</v>
      </c>
      <c r="DY12" s="47">
        <f t="shared" si="47"/>
        <v>374814</v>
      </c>
    </row>
    <row r="13" spans="1:129" s="5" customFormat="1" ht="14.4" customHeight="1" x14ac:dyDescent="0.2">
      <c r="A13" s="11" t="s">
        <v>2000</v>
      </c>
      <c r="B13" s="11">
        <v>4</v>
      </c>
      <c r="C13" s="9" t="str">
        <f t="shared" si="0"/>
        <v>通常</v>
      </c>
      <c r="D13" s="20">
        <f t="shared" si="1"/>
        <v>69263</v>
      </c>
      <c r="E13" s="20">
        <f t="shared" si="2"/>
        <v>69263</v>
      </c>
      <c r="F13" s="20">
        <f t="shared" si="3"/>
        <v>44025</v>
      </c>
      <c r="G13" s="20">
        <f t="shared" si="4"/>
        <v>25238</v>
      </c>
      <c r="H13" s="20">
        <f t="shared" si="5"/>
        <v>0</v>
      </c>
      <c r="I13" s="20">
        <f t="shared" si="6"/>
        <v>0</v>
      </c>
      <c r="J13" s="20">
        <f t="shared" si="7"/>
        <v>0</v>
      </c>
      <c r="K13" s="20">
        <f t="shared" si="8"/>
        <v>0</v>
      </c>
      <c r="L13" s="20">
        <f t="shared" si="9"/>
        <v>0</v>
      </c>
      <c r="M13" s="20">
        <f t="shared" si="10"/>
        <v>0</v>
      </c>
      <c r="N13" s="20">
        <f t="shared" si="11"/>
        <v>0</v>
      </c>
      <c r="O13" s="20">
        <f t="shared" si="12"/>
        <v>0</v>
      </c>
      <c r="P13" s="20">
        <f t="shared" si="13"/>
        <v>0</v>
      </c>
      <c r="Q13" s="20">
        <f t="shared" si="14"/>
        <v>0</v>
      </c>
      <c r="R13" s="20">
        <f t="shared" si="15"/>
        <v>0</v>
      </c>
      <c r="S13" s="20">
        <f t="shared" si="16"/>
        <v>0</v>
      </c>
      <c r="T13" s="20">
        <f t="shared" si="17"/>
        <v>0</v>
      </c>
      <c r="U13" s="20">
        <f t="shared" si="18"/>
        <v>0</v>
      </c>
      <c r="V13" s="20">
        <f t="shared" si="19"/>
        <v>0</v>
      </c>
      <c r="W13" s="20">
        <f t="shared" si="20"/>
        <v>0</v>
      </c>
      <c r="X13" s="20">
        <f t="shared" si="21"/>
        <v>0</v>
      </c>
      <c r="Y13" s="20">
        <f t="shared" si="22"/>
        <v>0</v>
      </c>
      <c r="Z13" s="20">
        <f t="shared" si="23"/>
        <v>0</v>
      </c>
      <c r="AA13" s="20">
        <f t="shared" si="24"/>
        <v>0</v>
      </c>
      <c r="AB13" s="20">
        <f t="shared" si="25"/>
        <v>0</v>
      </c>
      <c r="AC13" s="20">
        <f t="shared" si="26"/>
        <v>0</v>
      </c>
      <c r="AD13" s="20">
        <f t="shared" si="27"/>
        <v>0</v>
      </c>
      <c r="AE13" s="20">
        <f t="shared" si="28"/>
        <v>0</v>
      </c>
      <c r="AF13" s="21">
        <f t="shared" si="29"/>
        <v>0</v>
      </c>
      <c r="AG13" s="20">
        <f t="shared" si="30"/>
        <v>69263</v>
      </c>
      <c r="AH13" s="20">
        <f t="shared" si="31"/>
        <v>69263</v>
      </c>
      <c r="AI13" s="16">
        <v>44025</v>
      </c>
      <c r="AJ13" s="16">
        <v>25238</v>
      </c>
      <c r="AK13" s="16"/>
      <c r="AL13" s="16"/>
      <c r="AM13" s="16"/>
      <c r="AN13" s="16"/>
      <c r="AO13" s="20">
        <f t="shared" si="32"/>
        <v>0</v>
      </c>
      <c r="AP13" s="16"/>
      <c r="AQ13" s="16"/>
      <c r="AR13" s="16"/>
      <c r="AS13" s="16"/>
      <c r="AT13" s="16"/>
      <c r="AU13" s="16"/>
      <c r="AV13" s="20">
        <f t="shared" si="33"/>
        <v>0</v>
      </c>
      <c r="AW13" s="16"/>
      <c r="AX13" s="16"/>
      <c r="AY13" s="16"/>
      <c r="AZ13" s="16"/>
      <c r="BA13" s="16"/>
      <c r="BB13" s="16"/>
      <c r="BC13" s="16"/>
      <c r="BD13" s="20">
        <f t="shared" si="34"/>
        <v>0</v>
      </c>
      <c r="BE13" s="16"/>
      <c r="BF13" s="16"/>
      <c r="BG13" s="16"/>
      <c r="BH13" s="16"/>
      <c r="BI13" s="16"/>
      <c r="BJ13" s="16"/>
      <c r="BK13" s="20">
        <f t="shared" si="35"/>
        <v>0</v>
      </c>
      <c r="BL13" s="20">
        <f t="shared" si="36"/>
        <v>0</v>
      </c>
      <c r="BM13" s="16"/>
      <c r="BN13" s="16"/>
      <c r="BO13" s="16"/>
      <c r="BP13" s="16"/>
      <c r="BQ13" s="16"/>
      <c r="BR13" s="16"/>
      <c r="BS13" s="20">
        <f t="shared" si="37"/>
        <v>0</v>
      </c>
      <c r="BT13" s="16"/>
      <c r="BU13" s="16"/>
      <c r="BV13" s="16"/>
      <c r="BW13" s="16"/>
      <c r="BX13" s="16"/>
      <c r="BY13" s="16"/>
      <c r="BZ13" s="20">
        <f t="shared" si="38"/>
        <v>0</v>
      </c>
      <c r="CA13" s="16"/>
      <c r="CB13" s="16"/>
      <c r="CC13" s="16"/>
      <c r="CD13" s="16"/>
      <c r="CE13" s="16"/>
      <c r="CF13" s="16"/>
      <c r="CG13" s="16"/>
      <c r="CH13" s="20">
        <f t="shared" si="39"/>
        <v>0</v>
      </c>
      <c r="CI13" s="16"/>
      <c r="CJ13" s="16"/>
      <c r="CK13" s="16"/>
      <c r="CL13" s="19"/>
      <c r="CM13" s="19"/>
      <c r="CN13" s="49">
        <v>1126429</v>
      </c>
      <c r="CO13" s="49">
        <v>563214</v>
      </c>
      <c r="CP13" s="35">
        <f t="shared" si="40"/>
        <v>0</v>
      </c>
      <c r="CQ13" s="42">
        <f t="shared" si="45"/>
        <v>0</v>
      </c>
      <c r="CR13" s="22"/>
      <c r="CS13" s="22"/>
      <c r="CT13" s="56"/>
      <c r="CU13" s="56"/>
      <c r="CV13" s="22"/>
      <c r="CW13" s="22"/>
      <c r="CX13" s="22"/>
      <c r="CY13" s="22"/>
      <c r="CZ13" s="22"/>
      <c r="DA13" s="22"/>
      <c r="DB13" s="22"/>
      <c r="DC13" s="20">
        <f t="shared" si="41"/>
        <v>0</v>
      </c>
      <c r="DD13" s="20">
        <f t="shared" si="42"/>
        <v>0</v>
      </c>
      <c r="DE13" s="23"/>
      <c r="DF13" s="24"/>
      <c r="DG13" s="25"/>
      <c r="DH13" s="25"/>
      <c r="DI13" s="26">
        <f t="shared" si="43"/>
        <v>0</v>
      </c>
      <c r="DJ13" s="24"/>
      <c r="DK13" s="24"/>
      <c r="DL13" s="24"/>
      <c r="DM13" s="24"/>
      <c r="DN13" s="25"/>
      <c r="DO13" s="24"/>
      <c r="DP13" s="24"/>
      <c r="DQ13" s="27">
        <f t="shared" si="44"/>
        <v>0</v>
      </c>
      <c r="DR13" s="25"/>
      <c r="DS13" s="13"/>
      <c r="DT13" s="13"/>
      <c r="DU13" s="37"/>
      <c r="DV13" s="43"/>
      <c r="DW13" s="43"/>
      <c r="DX13" s="49">
        <f t="shared" si="46"/>
        <v>1126429</v>
      </c>
      <c r="DY13" s="47">
        <f t="shared" si="47"/>
        <v>563214</v>
      </c>
    </row>
    <row r="14" spans="1:129" s="5" customFormat="1" ht="14.4" customHeight="1" x14ac:dyDescent="0.2">
      <c r="A14" s="11" t="s">
        <v>2001</v>
      </c>
      <c r="B14" s="11">
        <v>5</v>
      </c>
      <c r="C14" s="9" t="str">
        <f t="shared" si="0"/>
        <v>通常</v>
      </c>
      <c r="D14" s="20">
        <f t="shared" si="1"/>
        <v>34505</v>
      </c>
      <c r="E14" s="20">
        <f t="shared" si="2"/>
        <v>34505</v>
      </c>
      <c r="F14" s="20">
        <f t="shared" si="3"/>
        <v>34505</v>
      </c>
      <c r="G14" s="20">
        <f t="shared" si="4"/>
        <v>0</v>
      </c>
      <c r="H14" s="20">
        <f t="shared" si="5"/>
        <v>0</v>
      </c>
      <c r="I14" s="20">
        <f t="shared" si="6"/>
        <v>0</v>
      </c>
      <c r="J14" s="20">
        <f t="shared" si="7"/>
        <v>0</v>
      </c>
      <c r="K14" s="20">
        <f t="shared" si="8"/>
        <v>0</v>
      </c>
      <c r="L14" s="20">
        <f t="shared" si="9"/>
        <v>0</v>
      </c>
      <c r="M14" s="20">
        <f t="shared" si="10"/>
        <v>0</v>
      </c>
      <c r="N14" s="20">
        <f t="shared" si="11"/>
        <v>0</v>
      </c>
      <c r="O14" s="20">
        <f t="shared" si="12"/>
        <v>0</v>
      </c>
      <c r="P14" s="20">
        <f t="shared" si="13"/>
        <v>0</v>
      </c>
      <c r="Q14" s="20">
        <f t="shared" si="14"/>
        <v>0</v>
      </c>
      <c r="R14" s="20">
        <f t="shared" si="15"/>
        <v>0</v>
      </c>
      <c r="S14" s="20">
        <f t="shared" si="16"/>
        <v>0</v>
      </c>
      <c r="T14" s="20">
        <f t="shared" si="17"/>
        <v>0</v>
      </c>
      <c r="U14" s="20">
        <f t="shared" si="18"/>
        <v>0</v>
      </c>
      <c r="V14" s="20">
        <f t="shared" si="19"/>
        <v>0</v>
      </c>
      <c r="W14" s="20">
        <f t="shared" si="20"/>
        <v>0</v>
      </c>
      <c r="X14" s="20">
        <f t="shared" si="21"/>
        <v>0</v>
      </c>
      <c r="Y14" s="20">
        <f t="shared" si="22"/>
        <v>0</v>
      </c>
      <c r="Z14" s="20">
        <f t="shared" si="23"/>
        <v>0</v>
      </c>
      <c r="AA14" s="20">
        <f t="shared" si="24"/>
        <v>0</v>
      </c>
      <c r="AB14" s="20">
        <f t="shared" si="25"/>
        <v>0</v>
      </c>
      <c r="AC14" s="20">
        <f t="shared" si="26"/>
        <v>0</v>
      </c>
      <c r="AD14" s="20">
        <f t="shared" si="27"/>
        <v>0</v>
      </c>
      <c r="AE14" s="20">
        <f t="shared" si="28"/>
        <v>0</v>
      </c>
      <c r="AF14" s="21">
        <f t="shared" si="29"/>
        <v>0</v>
      </c>
      <c r="AG14" s="20">
        <f t="shared" si="30"/>
        <v>34505</v>
      </c>
      <c r="AH14" s="20">
        <f t="shared" si="31"/>
        <v>34505</v>
      </c>
      <c r="AI14" s="16">
        <v>34505</v>
      </c>
      <c r="AJ14" s="16"/>
      <c r="AK14" s="16"/>
      <c r="AL14" s="16"/>
      <c r="AM14" s="16"/>
      <c r="AN14" s="16"/>
      <c r="AO14" s="20">
        <f t="shared" si="32"/>
        <v>0</v>
      </c>
      <c r="AP14" s="16"/>
      <c r="AQ14" s="16"/>
      <c r="AR14" s="16"/>
      <c r="AS14" s="16"/>
      <c r="AT14" s="16"/>
      <c r="AU14" s="16"/>
      <c r="AV14" s="20">
        <f t="shared" si="33"/>
        <v>0</v>
      </c>
      <c r="AW14" s="16"/>
      <c r="AX14" s="16"/>
      <c r="AY14" s="16"/>
      <c r="AZ14" s="16"/>
      <c r="BA14" s="16"/>
      <c r="BB14" s="16"/>
      <c r="BC14" s="16"/>
      <c r="BD14" s="20">
        <f t="shared" si="34"/>
        <v>0</v>
      </c>
      <c r="BE14" s="16"/>
      <c r="BF14" s="16"/>
      <c r="BG14" s="16"/>
      <c r="BH14" s="16"/>
      <c r="BI14" s="16"/>
      <c r="BJ14" s="16"/>
      <c r="BK14" s="20">
        <f t="shared" si="35"/>
        <v>0</v>
      </c>
      <c r="BL14" s="20">
        <f t="shared" si="36"/>
        <v>0</v>
      </c>
      <c r="BM14" s="16"/>
      <c r="BN14" s="16"/>
      <c r="BO14" s="16"/>
      <c r="BP14" s="16"/>
      <c r="BQ14" s="16"/>
      <c r="BR14" s="16"/>
      <c r="BS14" s="20">
        <f t="shared" si="37"/>
        <v>0</v>
      </c>
      <c r="BT14" s="16"/>
      <c r="BU14" s="16"/>
      <c r="BV14" s="16"/>
      <c r="BW14" s="16"/>
      <c r="BX14" s="16"/>
      <c r="BY14" s="16"/>
      <c r="BZ14" s="20">
        <f t="shared" si="38"/>
        <v>0</v>
      </c>
      <c r="CA14" s="16"/>
      <c r="CB14" s="16"/>
      <c r="CC14" s="16"/>
      <c r="CD14" s="16"/>
      <c r="CE14" s="16"/>
      <c r="CF14" s="16"/>
      <c r="CG14" s="16"/>
      <c r="CH14" s="20">
        <f t="shared" si="39"/>
        <v>0</v>
      </c>
      <c r="CI14" s="16"/>
      <c r="CJ14" s="16"/>
      <c r="CK14" s="16"/>
      <c r="CL14" s="19"/>
      <c r="CM14" s="19"/>
      <c r="CN14" s="49">
        <v>724605</v>
      </c>
      <c r="CO14" s="49">
        <v>362302</v>
      </c>
      <c r="CP14" s="35">
        <f t="shared" si="40"/>
        <v>0</v>
      </c>
      <c r="CQ14" s="42">
        <f t="shared" si="45"/>
        <v>0</v>
      </c>
      <c r="CR14" s="22"/>
      <c r="CS14" s="22"/>
      <c r="CT14" s="56"/>
      <c r="CU14" s="56"/>
      <c r="CV14" s="22"/>
      <c r="CW14" s="22"/>
      <c r="CX14" s="22"/>
      <c r="CY14" s="22"/>
      <c r="CZ14" s="22"/>
      <c r="DA14" s="22"/>
      <c r="DB14" s="22"/>
      <c r="DC14" s="20">
        <f t="shared" si="41"/>
        <v>0</v>
      </c>
      <c r="DD14" s="20">
        <f t="shared" si="42"/>
        <v>0</v>
      </c>
      <c r="DE14" s="23"/>
      <c r="DF14" s="24"/>
      <c r="DG14" s="25"/>
      <c r="DH14" s="25"/>
      <c r="DI14" s="26">
        <f t="shared" si="43"/>
        <v>0</v>
      </c>
      <c r="DJ14" s="24"/>
      <c r="DK14" s="24"/>
      <c r="DL14" s="24"/>
      <c r="DM14" s="24"/>
      <c r="DN14" s="25">
        <v>1</v>
      </c>
      <c r="DO14" s="24"/>
      <c r="DP14" s="24"/>
      <c r="DQ14" s="27">
        <f t="shared" si="44"/>
        <v>0</v>
      </c>
      <c r="DR14" s="25"/>
      <c r="DS14" s="13"/>
      <c r="DT14" s="13"/>
      <c r="DU14" s="37"/>
      <c r="DV14" s="43"/>
      <c r="DW14" s="43"/>
      <c r="DX14" s="49">
        <f t="shared" si="46"/>
        <v>724605</v>
      </c>
      <c r="DY14" s="47">
        <f t="shared" si="47"/>
        <v>362302</v>
      </c>
    </row>
    <row r="15" spans="1:129" s="5" customFormat="1" ht="14.4" customHeight="1" x14ac:dyDescent="0.2">
      <c r="A15" s="11" t="s">
        <v>2002</v>
      </c>
      <c r="B15" s="11">
        <v>6</v>
      </c>
      <c r="C15" s="9" t="str">
        <f t="shared" si="0"/>
        <v>通常</v>
      </c>
      <c r="D15" s="20">
        <f t="shared" si="1"/>
        <v>23833</v>
      </c>
      <c r="E15" s="20">
        <f t="shared" si="2"/>
        <v>23833</v>
      </c>
      <c r="F15" s="20">
        <f t="shared" si="3"/>
        <v>23833</v>
      </c>
      <c r="G15" s="20">
        <f t="shared" si="4"/>
        <v>0</v>
      </c>
      <c r="H15" s="20">
        <f t="shared" si="5"/>
        <v>0</v>
      </c>
      <c r="I15" s="20">
        <f t="shared" si="6"/>
        <v>0</v>
      </c>
      <c r="J15" s="20">
        <f t="shared" si="7"/>
        <v>0</v>
      </c>
      <c r="K15" s="20">
        <f t="shared" si="8"/>
        <v>0</v>
      </c>
      <c r="L15" s="20">
        <f t="shared" si="9"/>
        <v>0</v>
      </c>
      <c r="M15" s="20">
        <f t="shared" si="10"/>
        <v>0</v>
      </c>
      <c r="N15" s="20">
        <f t="shared" si="11"/>
        <v>0</v>
      </c>
      <c r="O15" s="20">
        <f t="shared" si="12"/>
        <v>0</v>
      </c>
      <c r="P15" s="20">
        <f t="shared" si="13"/>
        <v>0</v>
      </c>
      <c r="Q15" s="20">
        <f t="shared" si="14"/>
        <v>0</v>
      </c>
      <c r="R15" s="20">
        <f t="shared" si="15"/>
        <v>0</v>
      </c>
      <c r="S15" s="20">
        <f t="shared" si="16"/>
        <v>0</v>
      </c>
      <c r="T15" s="20">
        <f t="shared" si="17"/>
        <v>0</v>
      </c>
      <c r="U15" s="20">
        <f t="shared" si="18"/>
        <v>0</v>
      </c>
      <c r="V15" s="20">
        <f t="shared" si="19"/>
        <v>0</v>
      </c>
      <c r="W15" s="20">
        <f t="shared" si="20"/>
        <v>0</v>
      </c>
      <c r="X15" s="20">
        <f t="shared" si="21"/>
        <v>0</v>
      </c>
      <c r="Y15" s="20">
        <f t="shared" si="22"/>
        <v>0</v>
      </c>
      <c r="Z15" s="20">
        <f t="shared" si="23"/>
        <v>0</v>
      </c>
      <c r="AA15" s="20">
        <f t="shared" si="24"/>
        <v>0</v>
      </c>
      <c r="AB15" s="20">
        <f t="shared" si="25"/>
        <v>0</v>
      </c>
      <c r="AC15" s="20">
        <f t="shared" si="26"/>
        <v>0</v>
      </c>
      <c r="AD15" s="20">
        <f t="shared" si="27"/>
        <v>0</v>
      </c>
      <c r="AE15" s="20">
        <f t="shared" si="28"/>
        <v>0</v>
      </c>
      <c r="AF15" s="21">
        <f t="shared" si="29"/>
        <v>0</v>
      </c>
      <c r="AG15" s="20">
        <f t="shared" si="30"/>
        <v>23833</v>
      </c>
      <c r="AH15" s="20">
        <f t="shared" si="31"/>
        <v>23833</v>
      </c>
      <c r="AI15" s="16">
        <v>23833</v>
      </c>
      <c r="AJ15" s="16"/>
      <c r="AK15" s="16"/>
      <c r="AL15" s="16"/>
      <c r="AM15" s="16"/>
      <c r="AN15" s="16"/>
      <c r="AO15" s="20">
        <f t="shared" si="32"/>
        <v>0</v>
      </c>
      <c r="AP15" s="16"/>
      <c r="AQ15" s="16"/>
      <c r="AR15" s="16"/>
      <c r="AS15" s="16"/>
      <c r="AT15" s="16"/>
      <c r="AU15" s="16"/>
      <c r="AV15" s="20">
        <f t="shared" si="33"/>
        <v>0</v>
      </c>
      <c r="AW15" s="16"/>
      <c r="AX15" s="16"/>
      <c r="AY15" s="16"/>
      <c r="AZ15" s="16"/>
      <c r="BA15" s="16"/>
      <c r="BB15" s="16"/>
      <c r="BC15" s="16"/>
      <c r="BD15" s="20">
        <f t="shared" si="34"/>
        <v>0</v>
      </c>
      <c r="BE15" s="16"/>
      <c r="BF15" s="16"/>
      <c r="BG15" s="16"/>
      <c r="BH15" s="16"/>
      <c r="BI15" s="16"/>
      <c r="BJ15" s="16"/>
      <c r="BK15" s="20">
        <f t="shared" si="35"/>
        <v>0</v>
      </c>
      <c r="BL15" s="20">
        <f t="shared" si="36"/>
        <v>0</v>
      </c>
      <c r="BM15" s="16"/>
      <c r="BN15" s="16"/>
      <c r="BO15" s="16"/>
      <c r="BP15" s="16"/>
      <c r="BQ15" s="16"/>
      <c r="BR15" s="16"/>
      <c r="BS15" s="20">
        <f t="shared" si="37"/>
        <v>0</v>
      </c>
      <c r="BT15" s="16"/>
      <c r="BU15" s="16"/>
      <c r="BV15" s="16"/>
      <c r="BW15" s="16"/>
      <c r="BX15" s="16"/>
      <c r="BY15" s="16"/>
      <c r="BZ15" s="20">
        <f t="shared" si="38"/>
        <v>0</v>
      </c>
      <c r="CA15" s="16"/>
      <c r="CB15" s="16"/>
      <c r="CC15" s="16"/>
      <c r="CD15" s="16"/>
      <c r="CE15" s="16"/>
      <c r="CF15" s="16"/>
      <c r="CG15" s="16"/>
      <c r="CH15" s="20">
        <f t="shared" si="39"/>
        <v>0</v>
      </c>
      <c r="CI15" s="16"/>
      <c r="CJ15" s="16"/>
      <c r="CK15" s="16"/>
      <c r="CL15" s="19"/>
      <c r="CM15" s="19"/>
      <c r="CN15" s="49">
        <v>500493</v>
      </c>
      <c r="CO15" s="49">
        <v>250246</v>
      </c>
      <c r="CP15" s="35">
        <f t="shared" ref="CP15:CP36" si="48">CQ15+CX15+CY15+CZ15+DA15+DB15</f>
        <v>0</v>
      </c>
      <c r="CQ15" s="42">
        <f t="shared" si="45"/>
        <v>0</v>
      </c>
      <c r="CR15" s="22"/>
      <c r="CS15" s="22"/>
      <c r="CT15" s="56"/>
      <c r="CU15" s="56"/>
      <c r="CV15" s="22"/>
      <c r="CW15" s="22"/>
      <c r="CX15" s="22"/>
      <c r="CY15" s="22"/>
      <c r="CZ15" s="22"/>
      <c r="DA15" s="22"/>
      <c r="DB15" s="22"/>
      <c r="DC15" s="20">
        <f t="shared" si="41"/>
        <v>0</v>
      </c>
      <c r="DD15" s="20">
        <f t="shared" si="42"/>
        <v>0</v>
      </c>
      <c r="DE15" s="23"/>
      <c r="DF15" s="24"/>
      <c r="DG15" s="25"/>
      <c r="DH15" s="25"/>
      <c r="DI15" s="26">
        <f t="shared" si="43"/>
        <v>0</v>
      </c>
      <c r="DJ15" s="24"/>
      <c r="DK15" s="24"/>
      <c r="DL15" s="24"/>
      <c r="DM15" s="24"/>
      <c r="DN15" s="25"/>
      <c r="DO15" s="24"/>
      <c r="DP15" s="24"/>
      <c r="DQ15" s="27">
        <f t="shared" si="44"/>
        <v>0</v>
      </c>
      <c r="DR15" s="25"/>
      <c r="DS15" s="13"/>
      <c r="DT15" s="13"/>
      <c r="DU15" s="37"/>
      <c r="DV15" s="43"/>
      <c r="DW15" s="43"/>
      <c r="DX15" s="49">
        <f t="shared" si="46"/>
        <v>500493</v>
      </c>
      <c r="DY15" s="47">
        <f t="shared" si="47"/>
        <v>250246</v>
      </c>
    </row>
    <row r="16" spans="1:129" s="5" customFormat="1" ht="14.4" customHeight="1" x14ac:dyDescent="0.2">
      <c r="A16" s="11" t="s">
        <v>2003</v>
      </c>
      <c r="B16" s="11">
        <v>7</v>
      </c>
      <c r="C16" s="9" t="s">
        <v>2027</v>
      </c>
      <c r="D16" s="20">
        <f t="shared" si="1"/>
        <v>29483</v>
      </c>
      <c r="E16" s="20">
        <f t="shared" si="2"/>
        <v>29483</v>
      </c>
      <c r="F16" s="20">
        <f t="shared" si="3"/>
        <v>29483</v>
      </c>
      <c r="G16" s="20">
        <f t="shared" si="4"/>
        <v>0</v>
      </c>
      <c r="H16" s="20">
        <f t="shared" si="5"/>
        <v>0</v>
      </c>
      <c r="I16" s="20">
        <f t="shared" si="6"/>
        <v>0</v>
      </c>
      <c r="J16" s="20">
        <f t="shared" si="7"/>
        <v>0</v>
      </c>
      <c r="K16" s="20">
        <f t="shared" si="8"/>
        <v>0</v>
      </c>
      <c r="L16" s="20">
        <f t="shared" si="9"/>
        <v>0</v>
      </c>
      <c r="M16" s="20">
        <f t="shared" si="10"/>
        <v>0</v>
      </c>
      <c r="N16" s="20">
        <f t="shared" si="11"/>
        <v>0</v>
      </c>
      <c r="O16" s="20">
        <f t="shared" si="12"/>
        <v>0</v>
      </c>
      <c r="P16" s="20">
        <f t="shared" si="13"/>
        <v>0</v>
      </c>
      <c r="Q16" s="20">
        <f t="shared" si="14"/>
        <v>0</v>
      </c>
      <c r="R16" s="20">
        <f t="shared" si="15"/>
        <v>0</v>
      </c>
      <c r="S16" s="20">
        <f t="shared" si="16"/>
        <v>0</v>
      </c>
      <c r="T16" s="20">
        <f t="shared" si="17"/>
        <v>0</v>
      </c>
      <c r="U16" s="20">
        <f t="shared" si="18"/>
        <v>0</v>
      </c>
      <c r="V16" s="20">
        <f t="shared" si="19"/>
        <v>0</v>
      </c>
      <c r="W16" s="20">
        <f t="shared" si="20"/>
        <v>0</v>
      </c>
      <c r="X16" s="20">
        <f t="shared" si="21"/>
        <v>0</v>
      </c>
      <c r="Y16" s="20">
        <f t="shared" si="22"/>
        <v>0</v>
      </c>
      <c r="Z16" s="20">
        <f t="shared" si="23"/>
        <v>0</v>
      </c>
      <c r="AA16" s="20">
        <f t="shared" si="24"/>
        <v>0</v>
      </c>
      <c r="AB16" s="20">
        <f t="shared" si="25"/>
        <v>0</v>
      </c>
      <c r="AC16" s="20">
        <f t="shared" si="26"/>
        <v>0</v>
      </c>
      <c r="AD16" s="20">
        <f t="shared" si="27"/>
        <v>0</v>
      </c>
      <c r="AE16" s="20">
        <f t="shared" si="28"/>
        <v>0</v>
      </c>
      <c r="AF16" s="21">
        <f t="shared" si="29"/>
        <v>0</v>
      </c>
      <c r="AG16" s="20">
        <f t="shared" si="30"/>
        <v>29483</v>
      </c>
      <c r="AH16" s="20">
        <f t="shared" si="31"/>
        <v>29483</v>
      </c>
      <c r="AI16" s="16">
        <v>29483</v>
      </c>
      <c r="AJ16" s="16"/>
      <c r="AK16" s="16"/>
      <c r="AL16" s="16"/>
      <c r="AM16" s="16"/>
      <c r="AN16" s="16"/>
      <c r="AO16" s="20">
        <f t="shared" si="32"/>
        <v>0</v>
      </c>
      <c r="AP16" s="16"/>
      <c r="AQ16" s="16"/>
      <c r="AR16" s="16"/>
      <c r="AS16" s="16"/>
      <c r="AT16" s="16"/>
      <c r="AU16" s="16"/>
      <c r="AV16" s="20">
        <f t="shared" si="33"/>
        <v>0</v>
      </c>
      <c r="AW16" s="16"/>
      <c r="AX16" s="16"/>
      <c r="AY16" s="16"/>
      <c r="AZ16" s="16"/>
      <c r="BA16" s="16"/>
      <c r="BB16" s="16"/>
      <c r="BC16" s="16"/>
      <c r="BD16" s="20">
        <f t="shared" si="34"/>
        <v>0</v>
      </c>
      <c r="BE16" s="16"/>
      <c r="BF16" s="16"/>
      <c r="BG16" s="16"/>
      <c r="BH16" s="16"/>
      <c r="BI16" s="16"/>
      <c r="BJ16" s="16"/>
      <c r="BK16" s="20">
        <f t="shared" si="35"/>
        <v>0</v>
      </c>
      <c r="BL16" s="20">
        <f t="shared" si="36"/>
        <v>0</v>
      </c>
      <c r="BM16" s="16"/>
      <c r="BN16" s="16"/>
      <c r="BO16" s="16"/>
      <c r="BP16" s="16"/>
      <c r="BQ16" s="16"/>
      <c r="BR16" s="16"/>
      <c r="BS16" s="20">
        <f t="shared" si="37"/>
        <v>0</v>
      </c>
      <c r="BT16" s="16"/>
      <c r="BU16" s="16"/>
      <c r="BV16" s="16"/>
      <c r="BW16" s="16"/>
      <c r="BX16" s="16"/>
      <c r="BY16" s="16"/>
      <c r="BZ16" s="20">
        <f t="shared" si="38"/>
        <v>0</v>
      </c>
      <c r="CA16" s="16"/>
      <c r="CB16" s="16"/>
      <c r="CC16" s="16"/>
      <c r="CD16" s="16"/>
      <c r="CE16" s="16"/>
      <c r="CF16" s="16"/>
      <c r="CG16" s="16"/>
      <c r="CH16" s="20">
        <f t="shared" si="39"/>
        <v>0</v>
      </c>
      <c r="CI16" s="16"/>
      <c r="CJ16" s="16"/>
      <c r="CK16" s="16"/>
      <c r="CL16" s="19"/>
      <c r="CM16" s="19"/>
      <c r="CN16" s="49">
        <v>619143</v>
      </c>
      <c r="CO16" s="49">
        <v>309571</v>
      </c>
      <c r="CP16" s="35">
        <f t="shared" si="48"/>
        <v>0</v>
      </c>
      <c r="CQ16" s="42">
        <f t="shared" si="45"/>
        <v>0</v>
      </c>
      <c r="CR16" s="22"/>
      <c r="CS16" s="22"/>
      <c r="CT16" s="56"/>
      <c r="CU16" s="56"/>
      <c r="CV16" s="22"/>
      <c r="CW16" s="22"/>
      <c r="CX16" s="22"/>
      <c r="CY16" s="22"/>
      <c r="CZ16" s="22"/>
      <c r="DA16" s="22"/>
      <c r="DB16" s="22"/>
      <c r="DC16" s="20">
        <f t="shared" si="41"/>
        <v>0</v>
      </c>
      <c r="DD16" s="20">
        <f t="shared" si="42"/>
        <v>0</v>
      </c>
      <c r="DE16" s="23"/>
      <c r="DF16" s="24"/>
      <c r="DG16" s="25"/>
      <c r="DH16" s="25"/>
      <c r="DI16" s="26">
        <f t="shared" si="43"/>
        <v>0</v>
      </c>
      <c r="DJ16" s="24"/>
      <c r="DK16" s="24"/>
      <c r="DL16" s="24"/>
      <c r="DM16" s="24"/>
      <c r="DN16" s="25"/>
      <c r="DO16" s="24"/>
      <c r="DP16" s="24"/>
      <c r="DQ16" s="27">
        <f t="shared" si="44"/>
        <v>0</v>
      </c>
      <c r="DR16" s="25"/>
      <c r="DS16" s="13"/>
      <c r="DT16" s="13"/>
      <c r="DU16" s="37"/>
      <c r="DV16" s="43"/>
      <c r="DW16" s="43"/>
      <c r="DX16" s="49">
        <f t="shared" si="46"/>
        <v>619143</v>
      </c>
      <c r="DY16" s="47">
        <f t="shared" si="47"/>
        <v>309571</v>
      </c>
    </row>
    <row r="17" spans="1:129" s="5" customFormat="1" ht="14.4" customHeight="1" x14ac:dyDescent="0.2">
      <c r="A17" s="11" t="s">
        <v>2004</v>
      </c>
      <c r="B17" s="11">
        <v>8</v>
      </c>
      <c r="C17" s="9" t="s">
        <v>2027</v>
      </c>
      <c r="D17" s="20">
        <f t="shared" si="1"/>
        <v>56024</v>
      </c>
      <c r="E17" s="20">
        <f t="shared" si="2"/>
        <v>56024</v>
      </c>
      <c r="F17" s="20">
        <f t="shared" si="3"/>
        <v>0</v>
      </c>
      <c r="G17" s="20">
        <f t="shared" si="4"/>
        <v>56024</v>
      </c>
      <c r="H17" s="20">
        <f t="shared" si="5"/>
        <v>0</v>
      </c>
      <c r="I17" s="20">
        <f t="shared" si="6"/>
        <v>0</v>
      </c>
      <c r="J17" s="20">
        <f t="shared" si="7"/>
        <v>0</v>
      </c>
      <c r="K17" s="20">
        <f t="shared" si="8"/>
        <v>0</v>
      </c>
      <c r="L17" s="20">
        <f t="shared" si="9"/>
        <v>0</v>
      </c>
      <c r="M17" s="20">
        <f t="shared" si="10"/>
        <v>0</v>
      </c>
      <c r="N17" s="20">
        <f t="shared" si="11"/>
        <v>0</v>
      </c>
      <c r="O17" s="20">
        <f t="shared" si="12"/>
        <v>0</v>
      </c>
      <c r="P17" s="20">
        <f t="shared" si="13"/>
        <v>0</v>
      </c>
      <c r="Q17" s="20">
        <f t="shared" si="14"/>
        <v>0</v>
      </c>
      <c r="R17" s="20">
        <f t="shared" si="15"/>
        <v>0</v>
      </c>
      <c r="S17" s="20">
        <f t="shared" si="16"/>
        <v>0</v>
      </c>
      <c r="T17" s="20">
        <f t="shared" si="17"/>
        <v>0</v>
      </c>
      <c r="U17" s="20">
        <f t="shared" si="18"/>
        <v>0</v>
      </c>
      <c r="V17" s="20">
        <f t="shared" si="19"/>
        <v>0</v>
      </c>
      <c r="W17" s="20">
        <f t="shared" si="20"/>
        <v>0</v>
      </c>
      <c r="X17" s="20">
        <f t="shared" si="21"/>
        <v>0</v>
      </c>
      <c r="Y17" s="20">
        <f t="shared" si="22"/>
        <v>0</v>
      </c>
      <c r="Z17" s="20">
        <f t="shared" si="23"/>
        <v>0</v>
      </c>
      <c r="AA17" s="20">
        <f t="shared" si="24"/>
        <v>0</v>
      </c>
      <c r="AB17" s="20">
        <f t="shared" si="25"/>
        <v>0</v>
      </c>
      <c r="AC17" s="20">
        <f t="shared" si="26"/>
        <v>0</v>
      </c>
      <c r="AD17" s="20">
        <f t="shared" si="27"/>
        <v>0</v>
      </c>
      <c r="AE17" s="20">
        <f t="shared" si="28"/>
        <v>0</v>
      </c>
      <c r="AF17" s="21">
        <f t="shared" si="29"/>
        <v>0</v>
      </c>
      <c r="AG17" s="20">
        <f t="shared" si="30"/>
        <v>56024</v>
      </c>
      <c r="AH17" s="20">
        <f t="shared" si="31"/>
        <v>56024</v>
      </c>
      <c r="AI17" s="16"/>
      <c r="AJ17" s="16">
        <v>56024</v>
      </c>
      <c r="AK17" s="16"/>
      <c r="AL17" s="16"/>
      <c r="AM17" s="16"/>
      <c r="AN17" s="16"/>
      <c r="AO17" s="20">
        <f t="shared" si="32"/>
        <v>0</v>
      </c>
      <c r="AP17" s="16"/>
      <c r="AQ17" s="16"/>
      <c r="AR17" s="16"/>
      <c r="AS17" s="16"/>
      <c r="AT17" s="16"/>
      <c r="AU17" s="16"/>
      <c r="AV17" s="20">
        <f t="shared" si="33"/>
        <v>0</v>
      </c>
      <c r="AW17" s="16"/>
      <c r="AX17" s="16"/>
      <c r="AY17" s="16"/>
      <c r="AZ17" s="16"/>
      <c r="BA17" s="16"/>
      <c r="BB17" s="16"/>
      <c r="BC17" s="16"/>
      <c r="BD17" s="20">
        <f t="shared" si="34"/>
        <v>0</v>
      </c>
      <c r="BE17" s="16"/>
      <c r="BF17" s="16"/>
      <c r="BG17" s="16"/>
      <c r="BH17" s="16"/>
      <c r="BI17" s="16"/>
      <c r="BJ17" s="16"/>
      <c r="BK17" s="20">
        <f t="shared" si="35"/>
        <v>0</v>
      </c>
      <c r="BL17" s="20">
        <f t="shared" si="36"/>
        <v>0</v>
      </c>
      <c r="BM17" s="16"/>
      <c r="BN17" s="16"/>
      <c r="BO17" s="16"/>
      <c r="BP17" s="16"/>
      <c r="BQ17" s="16"/>
      <c r="BR17" s="16"/>
      <c r="BS17" s="20">
        <f t="shared" si="37"/>
        <v>0</v>
      </c>
      <c r="BT17" s="16"/>
      <c r="BU17" s="16"/>
      <c r="BV17" s="16"/>
      <c r="BW17" s="16"/>
      <c r="BX17" s="16"/>
      <c r="BY17" s="16"/>
      <c r="BZ17" s="20">
        <f t="shared" si="38"/>
        <v>0</v>
      </c>
      <c r="CA17" s="16"/>
      <c r="CB17" s="16"/>
      <c r="CC17" s="16"/>
      <c r="CD17" s="16"/>
      <c r="CE17" s="16"/>
      <c r="CF17" s="16"/>
      <c r="CG17" s="16"/>
      <c r="CH17" s="20">
        <f t="shared" si="39"/>
        <v>0</v>
      </c>
      <c r="CI17" s="16"/>
      <c r="CJ17" s="16"/>
      <c r="CK17" s="16"/>
      <c r="CL17" s="19"/>
      <c r="CM17" s="19"/>
      <c r="CN17" s="49">
        <v>448192</v>
      </c>
      <c r="CO17" s="49">
        <v>224096</v>
      </c>
      <c r="CP17" s="35">
        <f t="shared" si="48"/>
        <v>0</v>
      </c>
      <c r="CQ17" s="42">
        <f t="shared" si="45"/>
        <v>0</v>
      </c>
      <c r="CR17" s="22"/>
      <c r="CS17" s="22"/>
      <c r="CT17" s="56"/>
      <c r="CU17" s="56"/>
      <c r="CV17" s="22"/>
      <c r="CW17" s="22"/>
      <c r="CX17" s="22"/>
      <c r="CY17" s="22"/>
      <c r="CZ17" s="22"/>
      <c r="DA17" s="22"/>
      <c r="DB17" s="22"/>
      <c r="DC17" s="20">
        <f t="shared" si="41"/>
        <v>0</v>
      </c>
      <c r="DD17" s="20">
        <f t="shared" si="42"/>
        <v>0</v>
      </c>
      <c r="DE17" s="23"/>
      <c r="DF17" s="24"/>
      <c r="DG17" s="25"/>
      <c r="DH17" s="25"/>
      <c r="DI17" s="26">
        <f t="shared" si="43"/>
        <v>0</v>
      </c>
      <c r="DJ17" s="24"/>
      <c r="DK17" s="24"/>
      <c r="DL17" s="24"/>
      <c r="DM17" s="24"/>
      <c r="DN17" s="25"/>
      <c r="DO17" s="24"/>
      <c r="DP17" s="24"/>
      <c r="DQ17" s="27">
        <f t="shared" si="44"/>
        <v>0</v>
      </c>
      <c r="DR17" s="25"/>
      <c r="DS17" s="13"/>
      <c r="DT17" s="13"/>
      <c r="DU17" s="37"/>
      <c r="DV17" s="43"/>
      <c r="DW17" s="43"/>
      <c r="DX17" s="49">
        <f t="shared" si="46"/>
        <v>448192</v>
      </c>
      <c r="DY17" s="47">
        <f t="shared" si="47"/>
        <v>224096</v>
      </c>
    </row>
    <row r="18" spans="1:129" s="5" customFormat="1" ht="14.4" customHeight="1" x14ac:dyDescent="0.2">
      <c r="A18" s="11" t="s">
        <v>2005</v>
      </c>
      <c r="B18" s="11">
        <v>9</v>
      </c>
      <c r="C18" s="9" t="s">
        <v>2027</v>
      </c>
      <c r="D18" s="20">
        <f t="shared" si="1"/>
        <v>48031</v>
      </c>
      <c r="E18" s="20">
        <f t="shared" si="2"/>
        <v>48031</v>
      </c>
      <c r="F18" s="20">
        <f t="shared" si="3"/>
        <v>48031</v>
      </c>
      <c r="G18" s="20">
        <f t="shared" si="4"/>
        <v>0</v>
      </c>
      <c r="H18" s="20">
        <f t="shared" si="5"/>
        <v>0</v>
      </c>
      <c r="I18" s="20">
        <f t="shared" si="6"/>
        <v>0</v>
      </c>
      <c r="J18" s="20">
        <f t="shared" si="7"/>
        <v>0</v>
      </c>
      <c r="K18" s="20">
        <f t="shared" si="8"/>
        <v>0</v>
      </c>
      <c r="L18" s="20">
        <f t="shared" si="9"/>
        <v>0</v>
      </c>
      <c r="M18" s="20">
        <f t="shared" si="10"/>
        <v>0</v>
      </c>
      <c r="N18" s="20">
        <f t="shared" si="11"/>
        <v>0</v>
      </c>
      <c r="O18" s="20">
        <f t="shared" si="12"/>
        <v>0</v>
      </c>
      <c r="P18" s="20">
        <f t="shared" si="13"/>
        <v>0</v>
      </c>
      <c r="Q18" s="20">
        <f t="shared" si="14"/>
        <v>0</v>
      </c>
      <c r="R18" s="20">
        <f t="shared" si="15"/>
        <v>0</v>
      </c>
      <c r="S18" s="20">
        <f t="shared" si="16"/>
        <v>0</v>
      </c>
      <c r="T18" s="20">
        <f t="shared" si="17"/>
        <v>0</v>
      </c>
      <c r="U18" s="20">
        <f t="shared" si="18"/>
        <v>0</v>
      </c>
      <c r="V18" s="20">
        <f t="shared" si="19"/>
        <v>0</v>
      </c>
      <c r="W18" s="20">
        <f t="shared" si="20"/>
        <v>0</v>
      </c>
      <c r="X18" s="20">
        <f t="shared" si="21"/>
        <v>0</v>
      </c>
      <c r="Y18" s="20">
        <f t="shared" si="22"/>
        <v>0</v>
      </c>
      <c r="Z18" s="20">
        <f t="shared" si="23"/>
        <v>0</v>
      </c>
      <c r="AA18" s="20">
        <f t="shared" si="24"/>
        <v>0</v>
      </c>
      <c r="AB18" s="20">
        <f t="shared" si="25"/>
        <v>0</v>
      </c>
      <c r="AC18" s="20">
        <f t="shared" si="26"/>
        <v>0</v>
      </c>
      <c r="AD18" s="20">
        <f t="shared" si="27"/>
        <v>0</v>
      </c>
      <c r="AE18" s="20">
        <f t="shared" si="28"/>
        <v>0</v>
      </c>
      <c r="AF18" s="21">
        <f t="shared" si="29"/>
        <v>0</v>
      </c>
      <c r="AG18" s="20">
        <f t="shared" si="30"/>
        <v>48031</v>
      </c>
      <c r="AH18" s="20">
        <f t="shared" si="31"/>
        <v>48031</v>
      </c>
      <c r="AI18" s="16">
        <v>48031</v>
      </c>
      <c r="AJ18" s="16"/>
      <c r="AK18" s="16"/>
      <c r="AL18" s="16"/>
      <c r="AM18" s="16"/>
      <c r="AN18" s="16"/>
      <c r="AO18" s="20">
        <f t="shared" si="32"/>
        <v>0</v>
      </c>
      <c r="AP18" s="16"/>
      <c r="AQ18" s="16"/>
      <c r="AR18" s="16"/>
      <c r="AS18" s="16"/>
      <c r="AT18" s="16"/>
      <c r="AU18" s="16"/>
      <c r="AV18" s="20">
        <f t="shared" si="33"/>
        <v>0</v>
      </c>
      <c r="AW18" s="16"/>
      <c r="AX18" s="16"/>
      <c r="AY18" s="16"/>
      <c r="AZ18" s="16"/>
      <c r="BA18" s="16"/>
      <c r="BB18" s="16"/>
      <c r="BC18" s="16"/>
      <c r="BD18" s="20">
        <f t="shared" si="34"/>
        <v>0</v>
      </c>
      <c r="BE18" s="16"/>
      <c r="BF18" s="16"/>
      <c r="BG18" s="16"/>
      <c r="BH18" s="16"/>
      <c r="BI18" s="16"/>
      <c r="BJ18" s="16"/>
      <c r="BK18" s="20">
        <f t="shared" si="35"/>
        <v>0</v>
      </c>
      <c r="BL18" s="20">
        <f t="shared" si="36"/>
        <v>0</v>
      </c>
      <c r="BM18" s="16"/>
      <c r="BN18" s="16"/>
      <c r="BO18" s="16"/>
      <c r="BP18" s="16"/>
      <c r="BQ18" s="16"/>
      <c r="BR18" s="16"/>
      <c r="BS18" s="20">
        <f t="shared" si="37"/>
        <v>0</v>
      </c>
      <c r="BT18" s="16"/>
      <c r="BU18" s="16"/>
      <c r="BV18" s="16"/>
      <c r="BW18" s="16"/>
      <c r="BX18" s="16"/>
      <c r="BY18" s="16"/>
      <c r="BZ18" s="20">
        <f t="shared" si="38"/>
        <v>0</v>
      </c>
      <c r="CA18" s="16"/>
      <c r="CB18" s="16"/>
      <c r="CC18" s="16"/>
      <c r="CD18" s="16"/>
      <c r="CE18" s="16"/>
      <c r="CF18" s="16"/>
      <c r="CG18" s="16"/>
      <c r="CH18" s="20">
        <f t="shared" si="39"/>
        <v>0</v>
      </c>
      <c r="CI18" s="16"/>
      <c r="CJ18" s="16"/>
      <c r="CK18" s="16"/>
      <c r="CL18" s="19"/>
      <c r="CM18" s="19"/>
      <c r="CN18" s="49">
        <v>1008651</v>
      </c>
      <c r="CO18" s="49">
        <v>504325</v>
      </c>
      <c r="CP18" s="35">
        <f t="shared" si="48"/>
        <v>0</v>
      </c>
      <c r="CQ18" s="42">
        <f t="shared" si="45"/>
        <v>0</v>
      </c>
      <c r="CR18" s="22"/>
      <c r="CS18" s="22"/>
      <c r="CT18" s="56"/>
      <c r="CU18" s="56"/>
      <c r="CV18" s="22"/>
      <c r="CW18" s="22"/>
      <c r="CX18" s="22"/>
      <c r="CY18" s="22"/>
      <c r="CZ18" s="22"/>
      <c r="DA18" s="22"/>
      <c r="DB18" s="22"/>
      <c r="DC18" s="20">
        <f t="shared" si="41"/>
        <v>0</v>
      </c>
      <c r="DD18" s="20">
        <f t="shared" si="42"/>
        <v>0</v>
      </c>
      <c r="DE18" s="23"/>
      <c r="DF18" s="24"/>
      <c r="DG18" s="25"/>
      <c r="DH18" s="25"/>
      <c r="DI18" s="26">
        <f t="shared" si="43"/>
        <v>0</v>
      </c>
      <c r="DJ18" s="24"/>
      <c r="DK18" s="24"/>
      <c r="DL18" s="24"/>
      <c r="DM18" s="24"/>
      <c r="DN18" s="25"/>
      <c r="DO18" s="24"/>
      <c r="DP18" s="24"/>
      <c r="DQ18" s="27">
        <f t="shared" si="44"/>
        <v>0</v>
      </c>
      <c r="DR18" s="25"/>
      <c r="DS18" s="13"/>
      <c r="DT18" s="13"/>
      <c r="DU18" s="37"/>
      <c r="DV18" s="43"/>
      <c r="DW18" s="43"/>
      <c r="DX18" s="49">
        <f t="shared" si="46"/>
        <v>1008651</v>
      </c>
      <c r="DY18" s="47">
        <f t="shared" si="47"/>
        <v>504325</v>
      </c>
    </row>
    <row r="19" spans="1:129" s="5" customFormat="1" ht="14.4" customHeight="1" x14ac:dyDescent="0.2">
      <c r="A19" s="11" t="s">
        <v>2006</v>
      </c>
      <c r="B19" s="11">
        <v>10</v>
      </c>
      <c r="C19" s="9" t="s">
        <v>2027</v>
      </c>
      <c r="D19" s="20">
        <f t="shared" si="1"/>
        <v>66602</v>
      </c>
      <c r="E19" s="20">
        <f t="shared" si="2"/>
        <v>66602</v>
      </c>
      <c r="F19" s="20">
        <f t="shared" si="3"/>
        <v>0</v>
      </c>
      <c r="G19" s="20">
        <f t="shared" si="4"/>
        <v>66602</v>
      </c>
      <c r="H19" s="20">
        <f t="shared" si="5"/>
        <v>0</v>
      </c>
      <c r="I19" s="20">
        <f t="shared" si="6"/>
        <v>0</v>
      </c>
      <c r="J19" s="20">
        <f t="shared" si="7"/>
        <v>0</v>
      </c>
      <c r="K19" s="20">
        <f t="shared" si="8"/>
        <v>0</v>
      </c>
      <c r="L19" s="20">
        <f t="shared" si="9"/>
        <v>0</v>
      </c>
      <c r="M19" s="20">
        <f t="shared" si="10"/>
        <v>0</v>
      </c>
      <c r="N19" s="20">
        <f t="shared" si="11"/>
        <v>0</v>
      </c>
      <c r="O19" s="20">
        <f t="shared" si="12"/>
        <v>0</v>
      </c>
      <c r="P19" s="20">
        <f t="shared" si="13"/>
        <v>0</v>
      </c>
      <c r="Q19" s="20">
        <f t="shared" si="14"/>
        <v>0</v>
      </c>
      <c r="R19" s="20">
        <f t="shared" si="15"/>
        <v>0</v>
      </c>
      <c r="S19" s="20">
        <f t="shared" si="16"/>
        <v>0</v>
      </c>
      <c r="T19" s="20">
        <f t="shared" si="17"/>
        <v>0</v>
      </c>
      <c r="U19" s="20">
        <f t="shared" si="18"/>
        <v>0</v>
      </c>
      <c r="V19" s="20">
        <f t="shared" si="19"/>
        <v>0</v>
      </c>
      <c r="W19" s="20">
        <f t="shared" si="20"/>
        <v>0</v>
      </c>
      <c r="X19" s="20">
        <f t="shared" si="21"/>
        <v>0</v>
      </c>
      <c r="Y19" s="20">
        <f t="shared" si="22"/>
        <v>0</v>
      </c>
      <c r="Z19" s="20">
        <f t="shared" si="23"/>
        <v>0</v>
      </c>
      <c r="AA19" s="20">
        <f t="shared" si="24"/>
        <v>0</v>
      </c>
      <c r="AB19" s="20">
        <f t="shared" si="25"/>
        <v>0</v>
      </c>
      <c r="AC19" s="20">
        <f t="shared" si="26"/>
        <v>0</v>
      </c>
      <c r="AD19" s="20">
        <f t="shared" si="27"/>
        <v>0</v>
      </c>
      <c r="AE19" s="20">
        <f t="shared" si="28"/>
        <v>0</v>
      </c>
      <c r="AF19" s="21">
        <f t="shared" si="29"/>
        <v>0</v>
      </c>
      <c r="AG19" s="20">
        <f t="shared" si="30"/>
        <v>66602</v>
      </c>
      <c r="AH19" s="20">
        <f t="shared" si="31"/>
        <v>66602</v>
      </c>
      <c r="AI19" s="16"/>
      <c r="AJ19" s="16">
        <v>66602</v>
      </c>
      <c r="AK19" s="16"/>
      <c r="AL19" s="16"/>
      <c r="AM19" s="16"/>
      <c r="AN19" s="16"/>
      <c r="AO19" s="20">
        <f t="shared" si="32"/>
        <v>0</v>
      </c>
      <c r="AP19" s="16"/>
      <c r="AQ19" s="16"/>
      <c r="AR19" s="16"/>
      <c r="AS19" s="16"/>
      <c r="AT19" s="16"/>
      <c r="AU19" s="16"/>
      <c r="AV19" s="20">
        <f t="shared" si="33"/>
        <v>0</v>
      </c>
      <c r="AW19" s="16"/>
      <c r="AX19" s="16"/>
      <c r="AY19" s="16"/>
      <c r="AZ19" s="16"/>
      <c r="BA19" s="16"/>
      <c r="BB19" s="16"/>
      <c r="BC19" s="16"/>
      <c r="BD19" s="20">
        <f t="shared" si="34"/>
        <v>0</v>
      </c>
      <c r="BE19" s="16"/>
      <c r="BF19" s="16"/>
      <c r="BG19" s="16"/>
      <c r="BH19" s="16"/>
      <c r="BI19" s="16"/>
      <c r="BJ19" s="16"/>
      <c r="BK19" s="20">
        <f t="shared" si="35"/>
        <v>0</v>
      </c>
      <c r="BL19" s="20">
        <f t="shared" si="36"/>
        <v>0</v>
      </c>
      <c r="BM19" s="16"/>
      <c r="BN19" s="16"/>
      <c r="BO19" s="16"/>
      <c r="BP19" s="16"/>
      <c r="BQ19" s="16"/>
      <c r="BR19" s="16"/>
      <c r="BS19" s="20">
        <f t="shared" si="37"/>
        <v>0</v>
      </c>
      <c r="BT19" s="16"/>
      <c r="BU19" s="16"/>
      <c r="BV19" s="16"/>
      <c r="BW19" s="16"/>
      <c r="BX19" s="16"/>
      <c r="BY19" s="16"/>
      <c r="BZ19" s="20">
        <f t="shared" si="38"/>
        <v>0</v>
      </c>
      <c r="CA19" s="16"/>
      <c r="CB19" s="16"/>
      <c r="CC19" s="16"/>
      <c r="CD19" s="16"/>
      <c r="CE19" s="16"/>
      <c r="CF19" s="16"/>
      <c r="CG19" s="16"/>
      <c r="CH19" s="20">
        <f t="shared" si="39"/>
        <v>0</v>
      </c>
      <c r="CI19" s="16"/>
      <c r="CJ19" s="16"/>
      <c r="CK19" s="16"/>
      <c r="CL19" s="19"/>
      <c r="CM19" s="19"/>
      <c r="CN19" s="49">
        <v>532816</v>
      </c>
      <c r="CO19" s="49">
        <v>266408</v>
      </c>
      <c r="CP19" s="35">
        <f t="shared" si="48"/>
        <v>0</v>
      </c>
      <c r="CQ19" s="42">
        <f t="shared" si="45"/>
        <v>0</v>
      </c>
      <c r="CR19" s="22"/>
      <c r="CS19" s="22"/>
      <c r="CT19" s="56"/>
      <c r="CU19" s="56"/>
      <c r="CV19" s="22"/>
      <c r="CW19" s="22"/>
      <c r="CX19" s="22"/>
      <c r="CY19" s="22"/>
      <c r="CZ19" s="22"/>
      <c r="DA19" s="22"/>
      <c r="DB19" s="22"/>
      <c r="DC19" s="20">
        <f t="shared" si="41"/>
        <v>0</v>
      </c>
      <c r="DD19" s="20">
        <f t="shared" si="42"/>
        <v>0</v>
      </c>
      <c r="DE19" s="23"/>
      <c r="DF19" s="24"/>
      <c r="DG19" s="25"/>
      <c r="DH19" s="25"/>
      <c r="DI19" s="26">
        <f t="shared" si="43"/>
        <v>0</v>
      </c>
      <c r="DJ19" s="24"/>
      <c r="DK19" s="24"/>
      <c r="DL19" s="24"/>
      <c r="DM19" s="24"/>
      <c r="DN19" s="25"/>
      <c r="DO19" s="24"/>
      <c r="DP19" s="24"/>
      <c r="DQ19" s="27">
        <f t="shared" si="44"/>
        <v>0</v>
      </c>
      <c r="DR19" s="25"/>
      <c r="DS19" s="13"/>
      <c r="DT19" s="13"/>
      <c r="DU19" s="37"/>
      <c r="DV19" s="43"/>
      <c r="DW19" s="43"/>
      <c r="DX19" s="49">
        <f t="shared" si="46"/>
        <v>532816</v>
      </c>
      <c r="DY19" s="47">
        <f t="shared" si="47"/>
        <v>266408</v>
      </c>
    </row>
    <row r="20" spans="1:129" s="5" customFormat="1" ht="14.4" customHeight="1" x14ac:dyDescent="0.2">
      <c r="A20" s="11" t="s">
        <v>2007</v>
      </c>
      <c r="B20" s="11">
        <v>11</v>
      </c>
      <c r="C20" s="9" t="s">
        <v>2027</v>
      </c>
      <c r="D20" s="20">
        <f t="shared" si="1"/>
        <v>280405</v>
      </c>
      <c r="E20" s="20">
        <f t="shared" si="2"/>
        <v>280405</v>
      </c>
      <c r="F20" s="20">
        <f t="shared" si="3"/>
        <v>0</v>
      </c>
      <c r="G20" s="20">
        <f t="shared" si="4"/>
        <v>280405</v>
      </c>
      <c r="H20" s="20">
        <f t="shared" si="5"/>
        <v>0</v>
      </c>
      <c r="I20" s="20">
        <f t="shared" si="6"/>
        <v>0</v>
      </c>
      <c r="J20" s="20">
        <f t="shared" si="7"/>
        <v>0</v>
      </c>
      <c r="K20" s="20">
        <f t="shared" si="8"/>
        <v>0</v>
      </c>
      <c r="L20" s="20">
        <f t="shared" si="9"/>
        <v>0</v>
      </c>
      <c r="M20" s="20">
        <f t="shared" si="10"/>
        <v>0</v>
      </c>
      <c r="N20" s="20">
        <f t="shared" si="11"/>
        <v>0</v>
      </c>
      <c r="O20" s="20">
        <f t="shared" si="12"/>
        <v>0</v>
      </c>
      <c r="P20" s="20">
        <f t="shared" si="13"/>
        <v>0</v>
      </c>
      <c r="Q20" s="20">
        <f t="shared" si="14"/>
        <v>0</v>
      </c>
      <c r="R20" s="20">
        <f t="shared" si="15"/>
        <v>0</v>
      </c>
      <c r="S20" s="20">
        <f t="shared" si="16"/>
        <v>0</v>
      </c>
      <c r="T20" s="20">
        <f t="shared" si="17"/>
        <v>0</v>
      </c>
      <c r="U20" s="20">
        <f t="shared" si="18"/>
        <v>0</v>
      </c>
      <c r="V20" s="20">
        <f t="shared" si="19"/>
        <v>0</v>
      </c>
      <c r="W20" s="20">
        <f t="shared" si="20"/>
        <v>0</v>
      </c>
      <c r="X20" s="20">
        <f t="shared" si="21"/>
        <v>0</v>
      </c>
      <c r="Y20" s="20">
        <f t="shared" si="22"/>
        <v>0</v>
      </c>
      <c r="Z20" s="20">
        <f t="shared" si="23"/>
        <v>0</v>
      </c>
      <c r="AA20" s="20">
        <f t="shared" si="24"/>
        <v>0</v>
      </c>
      <c r="AB20" s="20">
        <f t="shared" si="25"/>
        <v>0</v>
      </c>
      <c r="AC20" s="20">
        <f t="shared" si="26"/>
        <v>0</v>
      </c>
      <c r="AD20" s="20">
        <f t="shared" si="27"/>
        <v>0</v>
      </c>
      <c r="AE20" s="20">
        <f t="shared" si="28"/>
        <v>0</v>
      </c>
      <c r="AF20" s="21">
        <f t="shared" si="29"/>
        <v>0</v>
      </c>
      <c r="AG20" s="20">
        <f t="shared" si="30"/>
        <v>280405</v>
      </c>
      <c r="AH20" s="20">
        <f t="shared" si="31"/>
        <v>280405</v>
      </c>
      <c r="AI20" s="16"/>
      <c r="AJ20" s="16">
        <v>280405</v>
      </c>
      <c r="AK20" s="16"/>
      <c r="AL20" s="16"/>
      <c r="AM20" s="16"/>
      <c r="AN20" s="16"/>
      <c r="AO20" s="20">
        <f t="shared" si="32"/>
        <v>0</v>
      </c>
      <c r="AP20" s="16"/>
      <c r="AQ20" s="16"/>
      <c r="AR20" s="16"/>
      <c r="AS20" s="16"/>
      <c r="AT20" s="16"/>
      <c r="AU20" s="16"/>
      <c r="AV20" s="20">
        <f t="shared" si="33"/>
        <v>0</v>
      </c>
      <c r="AW20" s="16"/>
      <c r="AX20" s="16"/>
      <c r="AY20" s="16"/>
      <c r="AZ20" s="16"/>
      <c r="BA20" s="16"/>
      <c r="BB20" s="16"/>
      <c r="BC20" s="16"/>
      <c r="BD20" s="20">
        <f t="shared" si="34"/>
        <v>0</v>
      </c>
      <c r="BE20" s="16"/>
      <c r="BF20" s="16"/>
      <c r="BG20" s="16"/>
      <c r="BH20" s="16"/>
      <c r="BI20" s="16"/>
      <c r="BJ20" s="16"/>
      <c r="BK20" s="20">
        <f t="shared" si="35"/>
        <v>0</v>
      </c>
      <c r="BL20" s="20">
        <f t="shared" si="36"/>
        <v>0</v>
      </c>
      <c r="BM20" s="16"/>
      <c r="BN20" s="16"/>
      <c r="BO20" s="16"/>
      <c r="BP20" s="16"/>
      <c r="BQ20" s="16"/>
      <c r="BR20" s="16"/>
      <c r="BS20" s="20">
        <f t="shared" si="37"/>
        <v>0</v>
      </c>
      <c r="BT20" s="16"/>
      <c r="BU20" s="16"/>
      <c r="BV20" s="16"/>
      <c r="BW20" s="16"/>
      <c r="BX20" s="16"/>
      <c r="BY20" s="16"/>
      <c r="BZ20" s="20">
        <f t="shared" si="38"/>
        <v>0</v>
      </c>
      <c r="CA20" s="16"/>
      <c r="CB20" s="16"/>
      <c r="CC20" s="16"/>
      <c r="CD20" s="16"/>
      <c r="CE20" s="16"/>
      <c r="CF20" s="16"/>
      <c r="CG20" s="16"/>
      <c r="CH20" s="20">
        <f t="shared" si="39"/>
        <v>0</v>
      </c>
      <c r="CI20" s="16"/>
      <c r="CJ20" s="16"/>
      <c r="CK20" s="16"/>
      <c r="CL20" s="19"/>
      <c r="CM20" s="19"/>
      <c r="CN20" s="49">
        <v>2243240</v>
      </c>
      <c r="CO20" s="49">
        <v>1121620</v>
      </c>
      <c r="CP20" s="35">
        <f t="shared" si="48"/>
        <v>0</v>
      </c>
      <c r="CQ20" s="42">
        <f t="shared" si="45"/>
        <v>0</v>
      </c>
      <c r="CR20" s="22"/>
      <c r="CS20" s="22"/>
      <c r="CT20" s="56"/>
      <c r="CU20" s="56"/>
      <c r="CV20" s="22"/>
      <c r="CW20" s="22"/>
      <c r="CX20" s="22"/>
      <c r="CY20" s="22"/>
      <c r="CZ20" s="22"/>
      <c r="DA20" s="22"/>
      <c r="DB20" s="22"/>
      <c r="DC20" s="20">
        <f t="shared" si="41"/>
        <v>0</v>
      </c>
      <c r="DD20" s="20">
        <f t="shared" si="42"/>
        <v>0</v>
      </c>
      <c r="DE20" s="23"/>
      <c r="DF20" s="24"/>
      <c r="DG20" s="25"/>
      <c r="DH20" s="25"/>
      <c r="DI20" s="26">
        <f t="shared" si="43"/>
        <v>0</v>
      </c>
      <c r="DJ20" s="24"/>
      <c r="DK20" s="24"/>
      <c r="DL20" s="24"/>
      <c r="DM20" s="24"/>
      <c r="DN20" s="25"/>
      <c r="DO20" s="24"/>
      <c r="DP20" s="24"/>
      <c r="DQ20" s="27">
        <f t="shared" si="44"/>
        <v>0</v>
      </c>
      <c r="DR20" s="25"/>
      <c r="DS20" s="13"/>
      <c r="DT20" s="13"/>
      <c r="DU20" s="37"/>
      <c r="DV20" s="43"/>
      <c r="DW20" s="43"/>
      <c r="DX20" s="49">
        <f t="shared" si="46"/>
        <v>2243240</v>
      </c>
      <c r="DY20" s="47">
        <f t="shared" si="47"/>
        <v>1121620</v>
      </c>
    </row>
    <row r="21" spans="1:129" s="10" customFormat="1" ht="14.4" customHeight="1" x14ac:dyDescent="0.2">
      <c r="A21" s="11" t="s">
        <v>2008</v>
      </c>
      <c r="B21" s="11">
        <v>12</v>
      </c>
      <c r="C21" s="9" t="s">
        <v>2027</v>
      </c>
      <c r="D21" s="20">
        <f t="shared" si="1"/>
        <v>263544</v>
      </c>
      <c r="E21" s="20">
        <f t="shared" si="2"/>
        <v>263544</v>
      </c>
      <c r="F21" s="20">
        <f t="shared" si="3"/>
        <v>0</v>
      </c>
      <c r="G21" s="20">
        <f t="shared" si="4"/>
        <v>263544</v>
      </c>
      <c r="H21" s="20">
        <f t="shared" si="5"/>
        <v>0</v>
      </c>
      <c r="I21" s="20">
        <f t="shared" si="6"/>
        <v>0</v>
      </c>
      <c r="J21" s="20">
        <f t="shared" si="7"/>
        <v>0</v>
      </c>
      <c r="K21" s="20">
        <f t="shared" si="8"/>
        <v>0</v>
      </c>
      <c r="L21" s="20">
        <f t="shared" si="9"/>
        <v>0</v>
      </c>
      <c r="M21" s="20">
        <f t="shared" si="10"/>
        <v>0</v>
      </c>
      <c r="N21" s="20">
        <f t="shared" si="11"/>
        <v>0</v>
      </c>
      <c r="O21" s="20">
        <f t="shared" si="12"/>
        <v>0</v>
      </c>
      <c r="P21" s="20">
        <f t="shared" si="13"/>
        <v>0</v>
      </c>
      <c r="Q21" s="20">
        <f t="shared" si="14"/>
        <v>0</v>
      </c>
      <c r="R21" s="20">
        <f t="shared" si="15"/>
        <v>0</v>
      </c>
      <c r="S21" s="20">
        <f t="shared" si="16"/>
        <v>0</v>
      </c>
      <c r="T21" s="20">
        <f t="shared" si="17"/>
        <v>0</v>
      </c>
      <c r="U21" s="20">
        <f t="shared" si="18"/>
        <v>0</v>
      </c>
      <c r="V21" s="20">
        <f t="shared" si="19"/>
        <v>0</v>
      </c>
      <c r="W21" s="20">
        <f t="shared" si="20"/>
        <v>0</v>
      </c>
      <c r="X21" s="20">
        <f t="shared" si="21"/>
        <v>0</v>
      </c>
      <c r="Y21" s="20">
        <f t="shared" si="22"/>
        <v>0</v>
      </c>
      <c r="Z21" s="20">
        <f t="shared" si="23"/>
        <v>0</v>
      </c>
      <c r="AA21" s="20">
        <f t="shared" si="24"/>
        <v>0</v>
      </c>
      <c r="AB21" s="20">
        <f t="shared" si="25"/>
        <v>0</v>
      </c>
      <c r="AC21" s="20">
        <f t="shared" si="26"/>
        <v>0</v>
      </c>
      <c r="AD21" s="20">
        <f t="shared" si="27"/>
        <v>0</v>
      </c>
      <c r="AE21" s="20">
        <f t="shared" si="28"/>
        <v>0</v>
      </c>
      <c r="AF21" s="21">
        <f t="shared" si="29"/>
        <v>0</v>
      </c>
      <c r="AG21" s="20">
        <f t="shared" si="30"/>
        <v>263544</v>
      </c>
      <c r="AH21" s="20">
        <f t="shared" si="31"/>
        <v>263544</v>
      </c>
      <c r="AI21" s="16"/>
      <c r="AJ21" s="16">
        <v>263544</v>
      </c>
      <c r="AK21" s="16"/>
      <c r="AL21" s="16"/>
      <c r="AM21" s="16"/>
      <c r="AN21" s="16"/>
      <c r="AO21" s="20">
        <f t="shared" si="32"/>
        <v>0</v>
      </c>
      <c r="AP21" s="16"/>
      <c r="AQ21" s="16"/>
      <c r="AR21" s="16"/>
      <c r="AS21" s="16"/>
      <c r="AT21" s="16"/>
      <c r="AU21" s="16"/>
      <c r="AV21" s="20">
        <f t="shared" si="33"/>
        <v>0</v>
      </c>
      <c r="AW21" s="16"/>
      <c r="AX21" s="16"/>
      <c r="AY21" s="16"/>
      <c r="AZ21" s="16"/>
      <c r="BA21" s="16"/>
      <c r="BB21" s="16"/>
      <c r="BC21" s="16"/>
      <c r="BD21" s="20">
        <f t="shared" si="34"/>
        <v>0</v>
      </c>
      <c r="BE21" s="16"/>
      <c r="BF21" s="16"/>
      <c r="BG21" s="16"/>
      <c r="BH21" s="16"/>
      <c r="BI21" s="16"/>
      <c r="BJ21" s="16"/>
      <c r="BK21" s="20">
        <f t="shared" si="35"/>
        <v>0</v>
      </c>
      <c r="BL21" s="20">
        <f t="shared" si="36"/>
        <v>0</v>
      </c>
      <c r="BM21" s="16"/>
      <c r="BN21" s="16"/>
      <c r="BO21" s="16"/>
      <c r="BP21" s="16"/>
      <c r="BQ21" s="16"/>
      <c r="BR21" s="16"/>
      <c r="BS21" s="20">
        <f t="shared" si="37"/>
        <v>0</v>
      </c>
      <c r="BT21" s="16"/>
      <c r="BU21" s="16"/>
      <c r="BV21" s="16"/>
      <c r="BW21" s="16"/>
      <c r="BX21" s="16"/>
      <c r="BY21" s="16"/>
      <c r="BZ21" s="20">
        <f t="shared" si="38"/>
        <v>0</v>
      </c>
      <c r="CA21" s="16"/>
      <c r="CB21" s="16"/>
      <c r="CC21" s="16"/>
      <c r="CD21" s="16"/>
      <c r="CE21" s="16"/>
      <c r="CF21" s="16"/>
      <c r="CG21" s="16"/>
      <c r="CH21" s="20">
        <f t="shared" si="39"/>
        <v>0</v>
      </c>
      <c r="CI21" s="16"/>
      <c r="CJ21" s="16"/>
      <c r="CK21" s="16"/>
      <c r="CL21" s="19"/>
      <c r="CM21" s="19"/>
      <c r="CN21" s="49">
        <v>2108352</v>
      </c>
      <c r="CO21" s="49">
        <v>1054176</v>
      </c>
      <c r="CP21" s="35">
        <f t="shared" si="48"/>
        <v>0</v>
      </c>
      <c r="CQ21" s="42">
        <f t="shared" si="45"/>
        <v>0</v>
      </c>
      <c r="CR21" s="22"/>
      <c r="CS21" s="22"/>
      <c r="CT21" s="56"/>
      <c r="CU21" s="56"/>
      <c r="CV21" s="22"/>
      <c r="CW21" s="22"/>
      <c r="CX21" s="22"/>
      <c r="CY21" s="22"/>
      <c r="CZ21" s="22"/>
      <c r="DA21" s="22"/>
      <c r="DB21" s="22"/>
      <c r="DC21" s="20">
        <f t="shared" si="41"/>
        <v>0</v>
      </c>
      <c r="DD21" s="20">
        <f t="shared" si="42"/>
        <v>0</v>
      </c>
      <c r="DE21" s="23"/>
      <c r="DF21" s="24"/>
      <c r="DG21" s="25"/>
      <c r="DH21" s="25"/>
      <c r="DI21" s="26">
        <f t="shared" si="43"/>
        <v>0</v>
      </c>
      <c r="DJ21" s="24"/>
      <c r="DK21" s="24"/>
      <c r="DL21" s="24"/>
      <c r="DM21" s="24"/>
      <c r="DN21" s="25"/>
      <c r="DO21" s="24"/>
      <c r="DP21" s="24"/>
      <c r="DQ21" s="27">
        <f t="shared" si="44"/>
        <v>0</v>
      </c>
      <c r="DR21" s="25"/>
      <c r="DS21" s="13"/>
      <c r="DT21" s="13"/>
      <c r="DU21" s="37"/>
      <c r="DV21" s="43"/>
      <c r="DW21" s="43"/>
      <c r="DX21" s="49">
        <f t="shared" si="46"/>
        <v>2108352</v>
      </c>
      <c r="DY21" s="47">
        <f t="shared" si="47"/>
        <v>1054176</v>
      </c>
    </row>
    <row r="22" spans="1:129" s="10" customFormat="1" ht="14.4" customHeight="1" x14ac:dyDescent="0.2">
      <c r="A22" s="11" t="s">
        <v>2009</v>
      </c>
      <c r="B22" s="11">
        <v>13</v>
      </c>
      <c r="C22" s="9" t="s">
        <v>2027</v>
      </c>
      <c r="D22" s="20">
        <f t="shared" si="1"/>
        <v>67716</v>
      </c>
      <c r="E22" s="20">
        <f t="shared" si="2"/>
        <v>67716</v>
      </c>
      <c r="F22" s="20">
        <f t="shared" si="3"/>
        <v>67716</v>
      </c>
      <c r="G22" s="20">
        <f t="shared" si="4"/>
        <v>0</v>
      </c>
      <c r="H22" s="20">
        <f t="shared" si="5"/>
        <v>0</v>
      </c>
      <c r="I22" s="20">
        <f t="shared" si="6"/>
        <v>0</v>
      </c>
      <c r="J22" s="20">
        <f t="shared" si="7"/>
        <v>0</v>
      </c>
      <c r="K22" s="20">
        <f t="shared" si="8"/>
        <v>0</v>
      </c>
      <c r="L22" s="20">
        <f t="shared" si="9"/>
        <v>0</v>
      </c>
      <c r="M22" s="20">
        <f t="shared" si="10"/>
        <v>0</v>
      </c>
      <c r="N22" s="20">
        <f t="shared" si="11"/>
        <v>0</v>
      </c>
      <c r="O22" s="20">
        <f t="shared" si="12"/>
        <v>0</v>
      </c>
      <c r="P22" s="20">
        <f t="shared" si="13"/>
        <v>0</v>
      </c>
      <c r="Q22" s="20">
        <f t="shared" si="14"/>
        <v>0</v>
      </c>
      <c r="R22" s="20">
        <f t="shared" si="15"/>
        <v>0</v>
      </c>
      <c r="S22" s="20">
        <f t="shared" si="16"/>
        <v>0</v>
      </c>
      <c r="T22" s="20">
        <f t="shared" si="17"/>
        <v>0</v>
      </c>
      <c r="U22" s="20">
        <f t="shared" si="18"/>
        <v>0</v>
      </c>
      <c r="V22" s="20">
        <f t="shared" si="19"/>
        <v>0</v>
      </c>
      <c r="W22" s="20">
        <f t="shared" si="20"/>
        <v>0</v>
      </c>
      <c r="X22" s="20">
        <f t="shared" si="21"/>
        <v>0</v>
      </c>
      <c r="Y22" s="20">
        <f t="shared" si="22"/>
        <v>0</v>
      </c>
      <c r="Z22" s="20">
        <f t="shared" si="23"/>
        <v>0</v>
      </c>
      <c r="AA22" s="20">
        <f t="shared" si="24"/>
        <v>0</v>
      </c>
      <c r="AB22" s="20">
        <f t="shared" si="25"/>
        <v>0</v>
      </c>
      <c r="AC22" s="20">
        <f t="shared" si="26"/>
        <v>0</v>
      </c>
      <c r="AD22" s="20">
        <f t="shared" si="27"/>
        <v>0</v>
      </c>
      <c r="AE22" s="20">
        <f t="shared" si="28"/>
        <v>0</v>
      </c>
      <c r="AF22" s="21">
        <f t="shared" si="29"/>
        <v>0</v>
      </c>
      <c r="AG22" s="20">
        <f t="shared" si="30"/>
        <v>67716</v>
      </c>
      <c r="AH22" s="20">
        <f t="shared" si="31"/>
        <v>67716</v>
      </c>
      <c r="AI22" s="16">
        <v>67716</v>
      </c>
      <c r="AJ22" s="16"/>
      <c r="AK22" s="16"/>
      <c r="AL22" s="16"/>
      <c r="AM22" s="16"/>
      <c r="AN22" s="16"/>
      <c r="AO22" s="20">
        <f t="shared" si="32"/>
        <v>0</v>
      </c>
      <c r="AP22" s="16"/>
      <c r="AQ22" s="16"/>
      <c r="AR22" s="16"/>
      <c r="AS22" s="16"/>
      <c r="AT22" s="16"/>
      <c r="AU22" s="16"/>
      <c r="AV22" s="20">
        <f t="shared" si="33"/>
        <v>0</v>
      </c>
      <c r="AW22" s="16"/>
      <c r="AX22" s="16"/>
      <c r="AY22" s="16"/>
      <c r="AZ22" s="16"/>
      <c r="BA22" s="16"/>
      <c r="BB22" s="16"/>
      <c r="BC22" s="16"/>
      <c r="BD22" s="20">
        <f t="shared" si="34"/>
        <v>0</v>
      </c>
      <c r="BE22" s="16"/>
      <c r="BF22" s="16"/>
      <c r="BG22" s="16"/>
      <c r="BH22" s="16"/>
      <c r="BI22" s="16"/>
      <c r="BJ22" s="16"/>
      <c r="BK22" s="20">
        <f t="shared" si="35"/>
        <v>0</v>
      </c>
      <c r="BL22" s="20">
        <f t="shared" si="36"/>
        <v>0</v>
      </c>
      <c r="BM22" s="16"/>
      <c r="BN22" s="16"/>
      <c r="BO22" s="16"/>
      <c r="BP22" s="16"/>
      <c r="BQ22" s="16"/>
      <c r="BR22" s="16"/>
      <c r="BS22" s="20">
        <f t="shared" si="37"/>
        <v>0</v>
      </c>
      <c r="BT22" s="16"/>
      <c r="BU22" s="16"/>
      <c r="BV22" s="16"/>
      <c r="BW22" s="16"/>
      <c r="BX22" s="16"/>
      <c r="BY22" s="16"/>
      <c r="BZ22" s="20">
        <f t="shared" si="38"/>
        <v>0</v>
      </c>
      <c r="CA22" s="16"/>
      <c r="CB22" s="16"/>
      <c r="CC22" s="16"/>
      <c r="CD22" s="16"/>
      <c r="CE22" s="16"/>
      <c r="CF22" s="16"/>
      <c r="CG22" s="16"/>
      <c r="CH22" s="20">
        <f t="shared" si="39"/>
        <v>0</v>
      </c>
      <c r="CI22" s="16"/>
      <c r="CJ22" s="16"/>
      <c r="CK22" s="16"/>
      <c r="CL22" s="19"/>
      <c r="CM22" s="19"/>
      <c r="CN22" s="49">
        <v>1422036</v>
      </c>
      <c r="CO22" s="49">
        <v>711018</v>
      </c>
      <c r="CP22" s="35">
        <f t="shared" si="48"/>
        <v>0</v>
      </c>
      <c r="CQ22" s="42">
        <f t="shared" si="45"/>
        <v>0</v>
      </c>
      <c r="CR22" s="22"/>
      <c r="CS22" s="22"/>
      <c r="CT22" s="56"/>
      <c r="CU22" s="56"/>
      <c r="CV22" s="22"/>
      <c r="CW22" s="22"/>
      <c r="CX22" s="22"/>
      <c r="CY22" s="22"/>
      <c r="CZ22" s="22"/>
      <c r="DA22" s="22"/>
      <c r="DB22" s="22"/>
      <c r="DC22" s="20">
        <f t="shared" si="41"/>
        <v>0</v>
      </c>
      <c r="DD22" s="20">
        <f t="shared" si="42"/>
        <v>0</v>
      </c>
      <c r="DE22" s="23"/>
      <c r="DF22" s="24"/>
      <c r="DG22" s="25"/>
      <c r="DH22" s="25"/>
      <c r="DI22" s="26">
        <f t="shared" si="43"/>
        <v>0</v>
      </c>
      <c r="DJ22" s="24"/>
      <c r="DK22" s="24"/>
      <c r="DL22" s="24"/>
      <c r="DM22" s="24"/>
      <c r="DN22" s="25"/>
      <c r="DO22" s="24"/>
      <c r="DP22" s="24"/>
      <c r="DQ22" s="27">
        <f t="shared" si="44"/>
        <v>0</v>
      </c>
      <c r="DR22" s="25"/>
      <c r="DS22" s="13"/>
      <c r="DT22" s="13"/>
      <c r="DU22" s="37"/>
      <c r="DV22" s="43"/>
      <c r="DW22" s="43"/>
      <c r="DX22" s="49">
        <f t="shared" si="46"/>
        <v>1422036</v>
      </c>
      <c r="DY22" s="47">
        <f t="shared" si="47"/>
        <v>711018</v>
      </c>
    </row>
    <row r="23" spans="1:129" s="10" customFormat="1" ht="14.4" customHeight="1" x14ac:dyDescent="0.2">
      <c r="A23" s="11" t="s">
        <v>2010</v>
      </c>
      <c r="B23" s="11">
        <v>14</v>
      </c>
      <c r="C23" s="9" t="s">
        <v>2027</v>
      </c>
      <c r="D23" s="20">
        <f t="shared" si="1"/>
        <v>101851</v>
      </c>
      <c r="E23" s="20">
        <f t="shared" si="2"/>
        <v>101851</v>
      </c>
      <c r="F23" s="20">
        <f t="shared" si="3"/>
        <v>84850</v>
      </c>
      <c r="G23" s="20">
        <f t="shared" si="4"/>
        <v>17001</v>
      </c>
      <c r="H23" s="20">
        <f t="shared" si="5"/>
        <v>0</v>
      </c>
      <c r="I23" s="20">
        <f t="shared" si="6"/>
        <v>0</v>
      </c>
      <c r="J23" s="20">
        <f t="shared" si="7"/>
        <v>0</v>
      </c>
      <c r="K23" s="20">
        <f t="shared" si="8"/>
        <v>0</v>
      </c>
      <c r="L23" s="20">
        <f t="shared" si="9"/>
        <v>0</v>
      </c>
      <c r="M23" s="20">
        <f t="shared" si="10"/>
        <v>0</v>
      </c>
      <c r="N23" s="20">
        <f t="shared" si="11"/>
        <v>0</v>
      </c>
      <c r="O23" s="20">
        <f t="shared" si="12"/>
        <v>0</v>
      </c>
      <c r="P23" s="20">
        <f t="shared" si="13"/>
        <v>0</v>
      </c>
      <c r="Q23" s="20">
        <f t="shared" si="14"/>
        <v>0</v>
      </c>
      <c r="R23" s="20">
        <f t="shared" si="15"/>
        <v>0</v>
      </c>
      <c r="S23" s="20">
        <f t="shared" si="16"/>
        <v>0</v>
      </c>
      <c r="T23" s="20">
        <f t="shared" si="17"/>
        <v>0</v>
      </c>
      <c r="U23" s="20">
        <f t="shared" si="18"/>
        <v>0</v>
      </c>
      <c r="V23" s="20">
        <f t="shared" si="19"/>
        <v>0</v>
      </c>
      <c r="W23" s="20">
        <f t="shared" si="20"/>
        <v>0</v>
      </c>
      <c r="X23" s="20">
        <f t="shared" si="21"/>
        <v>0</v>
      </c>
      <c r="Y23" s="20">
        <f t="shared" si="22"/>
        <v>0</v>
      </c>
      <c r="Z23" s="20">
        <f t="shared" si="23"/>
        <v>0</v>
      </c>
      <c r="AA23" s="20">
        <f t="shared" si="24"/>
        <v>0</v>
      </c>
      <c r="AB23" s="20">
        <f t="shared" si="25"/>
        <v>0</v>
      </c>
      <c r="AC23" s="20">
        <f t="shared" si="26"/>
        <v>0</v>
      </c>
      <c r="AD23" s="20">
        <f t="shared" si="27"/>
        <v>0</v>
      </c>
      <c r="AE23" s="20">
        <f t="shared" si="28"/>
        <v>0</v>
      </c>
      <c r="AF23" s="21">
        <f t="shared" si="29"/>
        <v>0</v>
      </c>
      <c r="AG23" s="20">
        <f t="shared" si="30"/>
        <v>101851</v>
      </c>
      <c r="AH23" s="20">
        <f t="shared" si="31"/>
        <v>101851</v>
      </c>
      <c r="AI23" s="16">
        <v>84850</v>
      </c>
      <c r="AJ23" s="16">
        <v>17001</v>
      </c>
      <c r="AK23" s="16"/>
      <c r="AL23" s="16"/>
      <c r="AM23" s="16"/>
      <c r="AN23" s="16"/>
      <c r="AO23" s="20">
        <f t="shared" si="32"/>
        <v>0</v>
      </c>
      <c r="AP23" s="16"/>
      <c r="AQ23" s="16"/>
      <c r="AR23" s="16"/>
      <c r="AS23" s="16"/>
      <c r="AT23" s="16"/>
      <c r="AU23" s="16"/>
      <c r="AV23" s="20">
        <f t="shared" si="33"/>
        <v>0</v>
      </c>
      <c r="AW23" s="16"/>
      <c r="AX23" s="16"/>
      <c r="AY23" s="16"/>
      <c r="AZ23" s="16"/>
      <c r="BA23" s="16"/>
      <c r="BB23" s="16"/>
      <c r="BC23" s="16"/>
      <c r="BD23" s="20">
        <f t="shared" si="34"/>
        <v>0</v>
      </c>
      <c r="BE23" s="16"/>
      <c r="BF23" s="16"/>
      <c r="BG23" s="16"/>
      <c r="BH23" s="16"/>
      <c r="BI23" s="16"/>
      <c r="BJ23" s="16"/>
      <c r="BK23" s="20">
        <f t="shared" si="35"/>
        <v>0</v>
      </c>
      <c r="BL23" s="20">
        <f t="shared" si="36"/>
        <v>0</v>
      </c>
      <c r="BM23" s="16"/>
      <c r="BN23" s="16"/>
      <c r="BO23" s="16"/>
      <c r="BP23" s="16"/>
      <c r="BQ23" s="16"/>
      <c r="BR23" s="16"/>
      <c r="BS23" s="20">
        <f t="shared" si="37"/>
        <v>0</v>
      </c>
      <c r="BT23" s="16"/>
      <c r="BU23" s="16"/>
      <c r="BV23" s="16"/>
      <c r="BW23" s="16"/>
      <c r="BX23" s="16"/>
      <c r="BY23" s="16"/>
      <c r="BZ23" s="20">
        <f t="shared" si="38"/>
        <v>0</v>
      </c>
      <c r="CA23" s="16"/>
      <c r="CB23" s="16"/>
      <c r="CC23" s="16"/>
      <c r="CD23" s="16"/>
      <c r="CE23" s="16"/>
      <c r="CF23" s="16"/>
      <c r="CG23" s="16"/>
      <c r="CH23" s="20">
        <f t="shared" si="39"/>
        <v>0</v>
      </c>
      <c r="CI23" s="16"/>
      <c r="CJ23" s="16"/>
      <c r="CK23" s="16"/>
      <c r="CL23" s="19"/>
      <c r="CM23" s="19"/>
      <c r="CN23" s="49">
        <v>1917858</v>
      </c>
      <c r="CO23" s="49">
        <v>958929</v>
      </c>
      <c r="CP23" s="35">
        <f t="shared" si="48"/>
        <v>0</v>
      </c>
      <c r="CQ23" s="42">
        <f t="shared" si="45"/>
        <v>0</v>
      </c>
      <c r="CR23" s="22"/>
      <c r="CS23" s="22"/>
      <c r="CT23" s="56"/>
      <c r="CU23" s="56"/>
      <c r="CV23" s="22"/>
      <c r="CW23" s="22"/>
      <c r="CX23" s="22"/>
      <c r="CY23" s="22"/>
      <c r="CZ23" s="22"/>
      <c r="DA23" s="22"/>
      <c r="DB23" s="22"/>
      <c r="DC23" s="20">
        <f t="shared" si="41"/>
        <v>0</v>
      </c>
      <c r="DD23" s="20">
        <f t="shared" si="42"/>
        <v>0</v>
      </c>
      <c r="DE23" s="23"/>
      <c r="DF23" s="24"/>
      <c r="DG23" s="25"/>
      <c r="DH23" s="25"/>
      <c r="DI23" s="26">
        <f t="shared" si="43"/>
        <v>0</v>
      </c>
      <c r="DJ23" s="24"/>
      <c r="DK23" s="24"/>
      <c r="DL23" s="24"/>
      <c r="DM23" s="24"/>
      <c r="DN23" s="25"/>
      <c r="DO23" s="24"/>
      <c r="DP23" s="24"/>
      <c r="DQ23" s="27">
        <f t="shared" si="44"/>
        <v>0</v>
      </c>
      <c r="DR23" s="25"/>
      <c r="DS23" s="13"/>
      <c r="DT23" s="13"/>
      <c r="DU23" s="37"/>
      <c r="DV23" s="43"/>
      <c r="DW23" s="43"/>
      <c r="DX23" s="49">
        <f t="shared" si="46"/>
        <v>1917858</v>
      </c>
      <c r="DY23" s="47">
        <f t="shared" si="47"/>
        <v>958929</v>
      </c>
    </row>
    <row r="24" spans="1:129" s="10" customFormat="1" ht="14.4" customHeight="1" x14ac:dyDescent="0.2">
      <c r="A24" s="11" t="s">
        <v>2011</v>
      </c>
      <c r="B24" s="11">
        <v>15</v>
      </c>
      <c r="C24" s="9" t="s">
        <v>2027</v>
      </c>
      <c r="D24" s="20">
        <f t="shared" si="1"/>
        <v>63088</v>
      </c>
      <c r="E24" s="20">
        <f t="shared" si="2"/>
        <v>63088</v>
      </c>
      <c r="F24" s="20">
        <f t="shared" si="3"/>
        <v>59516</v>
      </c>
      <c r="G24" s="20">
        <f t="shared" si="4"/>
        <v>3572</v>
      </c>
      <c r="H24" s="20">
        <f t="shared" si="5"/>
        <v>0</v>
      </c>
      <c r="I24" s="20">
        <f t="shared" si="6"/>
        <v>0</v>
      </c>
      <c r="J24" s="20">
        <f t="shared" si="7"/>
        <v>0</v>
      </c>
      <c r="K24" s="20">
        <f t="shared" si="8"/>
        <v>0</v>
      </c>
      <c r="L24" s="20">
        <f t="shared" si="9"/>
        <v>0</v>
      </c>
      <c r="M24" s="20">
        <f t="shared" si="10"/>
        <v>0</v>
      </c>
      <c r="N24" s="20">
        <f t="shared" si="11"/>
        <v>0</v>
      </c>
      <c r="O24" s="20">
        <f t="shared" si="12"/>
        <v>0</v>
      </c>
      <c r="P24" s="20">
        <f t="shared" si="13"/>
        <v>0</v>
      </c>
      <c r="Q24" s="20">
        <f t="shared" si="14"/>
        <v>0</v>
      </c>
      <c r="R24" s="20">
        <f t="shared" si="15"/>
        <v>0</v>
      </c>
      <c r="S24" s="20">
        <f t="shared" si="16"/>
        <v>0</v>
      </c>
      <c r="T24" s="20">
        <f t="shared" si="17"/>
        <v>0</v>
      </c>
      <c r="U24" s="20">
        <f t="shared" si="18"/>
        <v>0</v>
      </c>
      <c r="V24" s="20">
        <f t="shared" si="19"/>
        <v>0</v>
      </c>
      <c r="W24" s="20">
        <f t="shared" si="20"/>
        <v>0</v>
      </c>
      <c r="X24" s="20">
        <f t="shared" si="21"/>
        <v>0</v>
      </c>
      <c r="Y24" s="20">
        <f t="shared" si="22"/>
        <v>0</v>
      </c>
      <c r="Z24" s="20">
        <f t="shared" si="23"/>
        <v>0</v>
      </c>
      <c r="AA24" s="20">
        <f t="shared" si="24"/>
        <v>0</v>
      </c>
      <c r="AB24" s="20">
        <f t="shared" si="25"/>
        <v>0</v>
      </c>
      <c r="AC24" s="20">
        <f t="shared" si="26"/>
        <v>0</v>
      </c>
      <c r="AD24" s="20">
        <f t="shared" si="27"/>
        <v>0</v>
      </c>
      <c r="AE24" s="20">
        <f t="shared" si="28"/>
        <v>0</v>
      </c>
      <c r="AF24" s="21">
        <f t="shared" si="29"/>
        <v>0</v>
      </c>
      <c r="AG24" s="20">
        <f t="shared" si="30"/>
        <v>63088</v>
      </c>
      <c r="AH24" s="20">
        <f t="shared" si="31"/>
        <v>63088</v>
      </c>
      <c r="AI24" s="16">
        <v>59516</v>
      </c>
      <c r="AJ24" s="16">
        <v>3572</v>
      </c>
      <c r="AK24" s="16"/>
      <c r="AL24" s="16"/>
      <c r="AM24" s="16"/>
      <c r="AN24" s="16"/>
      <c r="AO24" s="20">
        <f t="shared" si="32"/>
        <v>0</v>
      </c>
      <c r="AP24" s="16"/>
      <c r="AQ24" s="16"/>
      <c r="AR24" s="16"/>
      <c r="AS24" s="16"/>
      <c r="AT24" s="16"/>
      <c r="AU24" s="16"/>
      <c r="AV24" s="20">
        <f t="shared" si="33"/>
        <v>0</v>
      </c>
      <c r="AW24" s="16"/>
      <c r="AX24" s="16"/>
      <c r="AY24" s="16"/>
      <c r="AZ24" s="16"/>
      <c r="BA24" s="16"/>
      <c r="BB24" s="16"/>
      <c r="BC24" s="16"/>
      <c r="BD24" s="20">
        <f t="shared" si="34"/>
        <v>0</v>
      </c>
      <c r="BE24" s="16"/>
      <c r="BF24" s="16"/>
      <c r="BG24" s="16"/>
      <c r="BH24" s="16"/>
      <c r="BI24" s="16"/>
      <c r="BJ24" s="16"/>
      <c r="BK24" s="20">
        <f t="shared" si="35"/>
        <v>0</v>
      </c>
      <c r="BL24" s="20">
        <f t="shared" si="36"/>
        <v>0</v>
      </c>
      <c r="BM24" s="16"/>
      <c r="BN24" s="16"/>
      <c r="BO24" s="16"/>
      <c r="BP24" s="16"/>
      <c r="BQ24" s="16"/>
      <c r="BR24" s="16"/>
      <c r="BS24" s="20">
        <f t="shared" si="37"/>
        <v>0</v>
      </c>
      <c r="BT24" s="16"/>
      <c r="BU24" s="16"/>
      <c r="BV24" s="16"/>
      <c r="BW24" s="16"/>
      <c r="BX24" s="16"/>
      <c r="BY24" s="16"/>
      <c r="BZ24" s="20">
        <f t="shared" si="38"/>
        <v>0</v>
      </c>
      <c r="CA24" s="16"/>
      <c r="CB24" s="16"/>
      <c r="CC24" s="16"/>
      <c r="CD24" s="16"/>
      <c r="CE24" s="16"/>
      <c r="CF24" s="16"/>
      <c r="CG24" s="16"/>
      <c r="CH24" s="20">
        <f t="shared" si="39"/>
        <v>0</v>
      </c>
      <c r="CI24" s="16"/>
      <c r="CJ24" s="16"/>
      <c r="CK24" s="16"/>
      <c r="CL24" s="19"/>
      <c r="CM24" s="19"/>
      <c r="CN24" s="49">
        <v>1278412</v>
      </c>
      <c r="CO24" s="49">
        <v>639206</v>
      </c>
      <c r="CP24" s="35">
        <f t="shared" si="48"/>
        <v>0</v>
      </c>
      <c r="CQ24" s="42">
        <f t="shared" si="45"/>
        <v>0</v>
      </c>
      <c r="CR24" s="22"/>
      <c r="CS24" s="22"/>
      <c r="CT24" s="56"/>
      <c r="CU24" s="56"/>
      <c r="CV24" s="22"/>
      <c r="CW24" s="22"/>
      <c r="CX24" s="22"/>
      <c r="CY24" s="22"/>
      <c r="CZ24" s="22"/>
      <c r="DA24" s="22"/>
      <c r="DB24" s="22"/>
      <c r="DC24" s="20">
        <f t="shared" si="41"/>
        <v>0</v>
      </c>
      <c r="DD24" s="20">
        <f t="shared" si="42"/>
        <v>0</v>
      </c>
      <c r="DE24" s="23"/>
      <c r="DF24" s="24"/>
      <c r="DG24" s="25"/>
      <c r="DH24" s="25"/>
      <c r="DI24" s="26">
        <f t="shared" si="43"/>
        <v>0</v>
      </c>
      <c r="DJ24" s="24"/>
      <c r="DK24" s="24"/>
      <c r="DL24" s="24"/>
      <c r="DM24" s="24"/>
      <c r="DN24" s="25"/>
      <c r="DO24" s="24"/>
      <c r="DP24" s="24"/>
      <c r="DQ24" s="27">
        <f t="shared" si="44"/>
        <v>1</v>
      </c>
      <c r="DR24" s="25">
        <v>63088</v>
      </c>
      <c r="DS24" s="13">
        <v>132691</v>
      </c>
      <c r="DT24" s="13">
        <v>66345</v>
      </c>
      <c r="DU24" s="37" t="s">
        <v>2023</v>
      </c>
      <c r="DV24" s="43">
        <v>3</v>
      </c>
      <c r="DW24" s="43">
        <v>1</v>
      </c>
      <c r="DX24" s="49">
        <f t="shared" si="46"/>
        <v>1411103</v>
      </c>
      <c r="DY24" s="47">
        <f t="shared" si="47"/>
        <v>705551</v>
      </c>
    </row>
    <row r="25" spans="1:129" s="10" customFormat="1" ht="14.4" customHeight="1" x14ac:dyDescent="0.2">
      <c r="A25" s="11" t="s">
        <v>2012</v>
      </c>
      <c r="B25" s="11">
        <v>16</v>
      </c>
      <c r="C25" s="9" t="s">
        <v>2027</v>
      </c>
      <c r="D25" s="20">
        <f t="shared" si="1"/>
        <v>45540</v>
      </c>
      <c r="E25" s="20">
        <f t="shared" si="2"/>
        <v>45540</v>
      </c>
      <c r="F25" s="20">
        <f t="shared" si="3"/>
        <v>45540</v>
      </c>
      <c r="G25" s="20">
        <f t="shared" si="4"/>
        <v>0</v>
      </c>
      <c r="H25" s="20">
        <f t="shared" si="5"/>
        <v>0</v>
      </c>
      <c r="I25" s="20">
        <f t="shared" si="6"/>
        <v>0</v>
      </c>
      <c r="J25" s="20">
        <f t="shared" si="7"/>
        <v>0</v>
      </c>
      <c r="K25" s="20">
        <f t="shared" si="8"/>
        <v>0</v>
      </c>
      <c r="L25" s="20">
        <f t="shared" si="9"/>
        <v>0</v>
      </c>
      <c r="M25" s="20">
        <f t="shared" si="10"/>
        <v>0</v>
      </c>
      <c r="N25" s="20">
        <f t="shared" si="11"/>
        <v>0</v>
      </c>
      <c r="O25" s="20">
        <f t="shared" si="12"/>
        <v>0</v>
      </c>
      <c r="P25" s="20">
        <f t="shared" si="13"/>
        <v>0</v>
      </c>
      <c r="Q25" s="20">
        <f t="shared" si="14"/>
        <v>0</v>
      </c>
      <c r="R25" s="20">
        <f t="shared" si="15"/>
        <v>0</v>
      </c>
      <c r="S25" s="20">
        <f t="shared" si="16"/>
        <v>0</v>
      </c>
      <c r="T25" s="20">
        <f t="shared" si="17"/>
        <v>0</v>
      </c>
      <c r="U25" s="20">
        <f t="shared" si="18"/>
        <v>0</v>
      </c>
      <c r="V25" s="20">
        <f t="shared" si="19"/>
        <v>0</v>
      </c>
      <c r="W25" s="20">
        <f t="shared" si="20"/>
        <v>0</v>
      </c>
      <c r="X25" s="20">
        <f t="shared" si="21"/>
        <v>0</v>
      </c>
      <c r="Y25" s="20">
        <f t="shared" si="22"/>
        <v>0</v>
      </c>
      <c r="Z25" s="20">
        <f t="shared" si="23"/>
        <v>0</v>
      </c>
      <c r="AA25" s="20">
        <f t="shared" si="24"/>
        <v>0</v>
      </c>
      <c r="AB25" s="20">
        <f t="shared" si="25"/>
        <v>0</v>
      </c>
      <c r="AC25" s="20">
        <f t="shared" si="26"/>
        <v>0</v>
      </c>
      <c r="AD25" s="20">
        <f t="shared" si="27"/>
        <v>0</v>
      </c>
      <c r="AE25" s="20">
        <f t="shared" si="28"/>
        <v>0</v>
      </c>
      <c r="AF25" s="21">
        <f t="shared" si="29"/>
        <v>0</v>
      </c>
      <c r="AG25" s="20">
        <f t="shared" si="30"/>
        <v>45540</v>
      </c>
      <c r="AH25" s="20">
        <f t="shared" si="31"/>
        <v>45540</v>
      </c>
      <c r="AI25" s="16">
        <v>45540</v>
      </c>
      <c r="AJ25" s="16"/>
      <c r="AK25" s="16"/>
      <c r="AL25" s="16"/>
      <c r="AM25" s="16"/>
      <c r="AN25" s="16"/>
      <c r="AO25" s="20">
        <f t="shared" si="32"/>
        <v>0</v>
      </c>
      <c r="AP25" s="16"/>
      <c r="AQ25" s="16"/>
      <c r="AR25" s="16"/>
      <c r="AS25" s="16"/>
      <c r="AT25" s="16"/>
      <c r="AU25" s="16"/>
      <c r="AV25" s="20">
        <f t="shared" si="33"/>
        <v>0</v>
      </c>
      <c r="AW25" s="16"/>
      <c r="AX25" s="16"/>
      <c r="AY25" s="16"/>
      <c r="AZ25" s="16"/>
      <c r="BA25" s="16"/>
      <c r="BB25" s="16"/>
      <c r="BC25" s="16"/>
      <c r="BD25" s="20">
        <f t="shared" si="34"/>
        <v>0</v>
      </c>
      <c r="BE25" s="16"/>
      <c r="BF25" s="16"/>
      <c r="BG25" s="16"/>
      <c r="BH25" s="16"/>
      <c r="BI25" s="16"/>
      <c r="BJ25" s="16"/>
      <c r="BK25" s="20">
        <f t="shared" si="35"/>
        <v>0</v>
      </c>
      <c r="BL25" s="20">
        <f t="shared" si="36"/>
        <v>0</v>
      </c>
      <c r="BM25" s="16"/>
      <c r="BN25" s="16"/>
      <c r="BO25" s="16"/>
      <c r="BP25" s="16"/>
      <c r="BQ25" s="16"/>
      <c r="BR25" s="16"/>
      <c r="BS25" s="20">
        <f t="shared" si="37"/>
        <v>0</v>
      </c>
      <c r="BT25" s="16"/>
      <c r="BU25" s="16"/>
      <c r="BV25" s="16"/>
      <c r="BW25" s="16"/>
      <c r="BX25" s="16"/>
      <c r="BY25" s="16"/>
      <c r="BZ25" s="20">
        <f t="shared" si="38"/>
        <v>0</v>
      </c>
      <c r="CA25" s="16"/>
      <c r="CB25" s="16"/>
      <c r="CC25" s="16"/>
      <c r="CD25" s="16"/>
      <c r="CE25" s="16"/>
      <c r="CF25" s="16"/>
      <c r="CG25" s="16"/>
      <c r="CH25" s="20">
        <f t="shared" si="39"/>
        <v>0</v>
      </c>
      <c r="CI25" s="16"/>
      <c r="CJ25" s="16"/>
      <c r="CK25" s="16"/>
      <c r="CL25" s="19"/>
      <c r="CM25" s="19"/>
      <c r="CN25" s="49">
        <v>956340</v>
      </c>
      <c r="CO25" s="49">
        <v>478170</v>
      </c>
      <c r="CP25" s="35">
        <f t="shared" si="48"/>
        <v>0</v>
      </c>
      <c r="CQ25" s="42">
        <f t="shared" si="45"/>
        <v>0</v>
      </c>
      <c r="CR25" s="22"/>
      <c r="CS25" s="22"/>
      <c r="CT25" s="56"/>
      <c r="CU25" s="56"/>
      <c r="CV25" s="22"/>
      <c r="CW25" s="22"/>
      <c r="CX25" s="22"/>
      <c r="CY25" s="22"/>
      <c r="CZ25" s="22"/>
      <c r="DA25" s="22"/>
      <c r="DB25" s="22"/>
      <c r="DC25" s="20">
        <f t="shared" si="41"/>
        <v>0</v>
      </c>
      <c r="DD25" s="20">
        <f t="shared" si="42"/>
        <v>0</v>
      </c>
      <c r="DE25" s="23"/>
      <c r="DF25" s="24"/>
      <c r="DG25" s="25"/>
      <c r="DH25" s="25"/>
      <c r="DI25" s="26">
        <f t="shared" si="43"/>
        <v>0</v>
      </c>
      <c r="DJ25" s="24"/>
      <c r="DK25" s="24"/>
      <c r="DL25" s="24"/>
      <c r="DM25" s="24"/>
      <c r="DN25" s="25"/>
      <c r="DO25" s="24"/>
      <c r="DP25" s="24"/>
      <c r="DQ25" s="27">
        <f t="shared" si="44"/>
        <v>0</v>
      </c>
      <c r="DR25" s="25"/>
      <c r="DS25" s="13"/>
      <c r="DT25" s="13"/>
      <c r="DU25" s="37"/>
      <c r="DV25" s="43"/>
      <c r="DW25" s="43"/>
      <c r="DX25" s="49">
        <f t="shared" si="46"/>
        <v>956340</v>
      </c>
      <c r="DY25" s="47">
        <f t="shared" si="47"/>
        <v>478170</v>
      </c>
    </row>
    <row r="26" spans="1:129" s="10" customFormat="1" ht="14.4" customHeight="1" x14ac:dyDescent="0.2">
      <c r="A26" s="11" t="s">
        <v>2013</v>
      </c>
      <c r="B26" s="11">
        <v>17</v>
      </c>
      <c r="C26" s="9" t="s">
        <v>2027</v>
      </c>
      <c r="D26" s="20">
        <f t="shared" si="1"/>
        <v>74717</v>
      </c>
      <c r="E26" s="20">
        <f t="shared" si="2"/>
        <v>74717</v>
      </c>
      <c r="F26" s="20">
        <f t="shared" si="3"/>
        <v>19580</v>
      </c>
      <c r="G26" s="20">
        <f t="shared" si="4"/>
        <v>55137</v>
      </c>
      <c r="H26" s="20">
        <f t="shared" si="5"/>
        <v>0</v>
      </c>
      <c r="I26" s="20">
        <f t="shared" si="6"/>
        <v>0</v>
      </c>
      <c r="J26" s="20">
        <f t="shared" si="7"/>
        <v>0</v>
      </c>
      <c r="K26" s="20">
        <f t="shared" si="8"/>
        <v>0</v>
      </c>
      <c r="L26" s="20">
        <f t="shared" si="9"/>
        <v>0</v>
      </c>
      <c r="M26" s="20">
        <f t="shared" si="10"/>
        <v>0</v>
      </c>
      <c r="N26" s="20">
        <f t="shared" si="11"/>
        <v>0</v>
      </c>
      <c r="O26" s="20">
        <f t="shared" si="12"/>
        <v>0</v>
      </c>
      <c r="P26" s="20">
        <f t="shared" si="13"/>
        <v>0</v>
      </c>
      <c r="Q26" s="20">
        <f t="shared" si="14"/>
        <v>0</v>
      </c>
      <c r="R26" s="20">
        <f t="shared" si="15"/>
        <v>0</v>
      </c>
      <c r="S26" s="20">
        <f t="shared" si="16"/>
        <v>0</v>
      </c>
      <c r="T26" s="20">
        <f t="shared" si="17"/>
        <v>0</v>
      </c>
      <c r="U26" s="20">
        <f t="shared" si="18"/>
        <v>0</v>
      </c>
      <c r="V26" s="20">
        <f t="shared" si="19"/>
        <v>0</v>
      </c>
      <c r="W26" s="20">
        <f t="shared" si="20"/>
        <v>0</v>
      </c>
      <c r="X26" s="20">
        <f t="shared" si="21"/>
        <v>0</v>
      </c>
      <c r="Y26" s="20">
        <f t="shared" si="22"/>
        <v>0</v>
      </c>
      <c r="Z26" s="20">
        <f t="shared" si="23"/>
        <v>0</v>
      </c>
      <c r="AA26" s="20">
        <f t="shared" si="24"/>
        <v>0</v>
      </c>
      <c r="AB26" s="20">
        <f t="shared" si="25"/>
        <v>0</v>
      </c>
      <c r="AC26" s="20">
        <f t="shared" si="26"/>
        <v>0</v>
      </c>
      <c r="AD26" s="20">
        <f t="shared" si="27"/>
        <v>0</v>
      </c>
      <c r="AE26" s="20">
        <f t="shared" si="28"/>
        <v>0</v>
      </c>
      <c r="AF26" s="21">
        <f t="shared" si="29"/>
        <v>0</v>
      </c>
      <c r="AG26" s="20">
        <f t="shared" si="30"/>
        <v>74717</v>
      </c>
      <c r="AH26" s="20">
        <f t="shared" si="31"/>
        <v>74717</v>
      </c>
      <c r="AI26" s="16">
        <v>19580</v>
      </c>
      <c r="AJ26" s="16">
        <v>55137</v>
      </c>
      <c r="AK26" s="16"/>
      <c r="AL26" s="16"/>
      <c r="AM26" s="16"/>
      <c r="AN26" s="16"/>
      <c r="AO26" s="20">
        <f t="shared" si="32"/>
        <v>0</v>
      </c>
      <c r="AP26" s="16"/>
      <c r="AQ26" s="16"/>
      <c r="AR26" s="16"/>
      <c r="AS26" s="16"/>
      <c r="AT26" s="16"/>
      <c r="AU26" s="16"/>
      <c r="AV26" s="20">
        <f t="shared" si="33"/>
        <v>0</v>
      </c>
      <c r="AW26" s="16"/>
      <c r="AX26" s="16"/>
      <c r="AY26" s="16"/>
      <c r="AZ26" s="16"/>
      <c r="BA26" s="16"/>
      <c r="BB26" s="16"/>
      <c r="BC26" s="16"/>
      <c r="BD26" s="20">
        <f t="shared" si="34"/>
        <v>0</v>
      </c>
      <c r="BE26" s="16"/>
      <c r="BF26" s="16"/>
      <c r="BG26" s="16"/>
      <c r="BH26" s="16"/>
      <c r="BI26" s="16"/>
      <c r="BJ26" s="16"/>
      <c r="BK26" s="20">
        <f t="shared" si="35"/>
        <v>0</v>
      </c>
      <c r="BL26" s="20">
        <f t="shared" si="36"/>
        <v>0</v>
      </c>
      <c r="BM26" s="16"/>
      <c r="BN26" s="16"/>
      <c r="BO26" s="16"/>
      <c r="BP26" s="16"/>
      <c r="BQ26" s="16"/>
      <c r="BR26" s="16"/>
      <c r="BS26" s="20">
        <f t="shared" si="37"/>
        <v>0</v>
      </c>
      <c r="BT26" s="16"/>
      <c r="BU26" s="16"/>
      <c r="BV26" s="16"/>
      <c r="BW26" s="16"/>
      <c r="BX26" s="16"/>
      <c r="BY26" s="16"/>
      <c r="BZ26" s="20">
        <f t="shared" si="38"/>
        <v>0</v>
      </c>
      <c r="CA26" s="16"/>
      <c r="CB26" s="16"/>
      <c r="CC26" s="16"/>
      <c r="CD26" s="16"/>
      <c r="CE26" s="16"/>
      <c r="CF26" s="16"/>
      <c r="CG26" s="16"/>
      <c r="CH26" s="20">
        <f t="shared" si="39"/>
        <v>0</v>
      </c>
      <c r="CI26" s="16"/>
      <c r="CJ26" s="16"/>
      <c r="CK26" s="16"/>
      <c r="CL26" s="19"/>
      <c r="CM26" s="19"/>
      <c r="CN26" s="49">
        <v>852276</v>
      </c>
      <c r="CO26" s="49">
        <v>426138</v>
      </c>
      <c r="CP26" s="35">
        <f t="shared" si="48"/>
        <v>0</v>
      </c>
      <c r="CQ26" s="42">
        <f t="shared" si="45"/>
        <v>0</v>
      </c>
      <c r="CR26" s="22"/>
      <c r="CS26" s="22"/>
      <c r="CT26" s="56"/>
      <c r="CU26" s="56"/>
      <c r="CV26" s="22"/>
      <c r="CW26" s="22"/>
      <c r="CX26" s="22"/>
      <c r="CY26" s="22"/>
      <c r="CZ26" s="22"/>
      <c r="DA26" s="22"/>
      <c r="DB26" s="22"/>
      <c r="DC26" s="20">
        <f t="shared" si="41"/>
        <v>0</v>
      </c>
      <c r="DD26" s="20">
        <f t="shared" si="42"/>
        <v>0</v>
      </c>
      <c r="DE26" s="23"/>
      <c r="DF26" s="24"/>
      <c r="DG26" s="25"/>
      <c r="DH26" s="25"/>
      <c r="DI26" s="26">
        <f t="shared" si="43"/>
        <v>0</v>
      </c>
      <c r="DJ26" s="24"/>
      <c r="DK26" s="24"/>
      <c r="DL26" s="24"/>
      <c r="DM26" s="24"/>
      <c r="DN26" s="25"/>
      <c r="DO26" s="24"/>
      <c r="DP26" s="24"/>
      <c r="DQ26" s="27">
        <f t="shared" si="44"/>
        <v>0</v>
      </c>
      <c r="DR26" s="25"/>
      <c r="DS26" s="13"/>
      <c r="DT26" s="13"/>
      <c r="DU26" s="37"/>
      <c r="DV26" s="43"/>
      <c r="DW26" s="43"/>
      <c r="DX26" s="49">
        <f t="shared" si="46"/>
        <v>852276</v>
      </c>
      <c r="DY26" s="47">
        <f t="shared" si="47"/>
        <v>426138</v>
      </c>
    </row>
    <row r="27" spans="1:129" s="10" customFormat="1" ht="14.4" customHeight="1" x14ac:dyDescent="0.2">
      <c r="A27" s="11" t="s">
        <v>2014</v>
      </c>
      <c r="B27" s="11">
        <v>18</v>
      </c>
      <c r="C27" s="9" t="s">
        <v>2027</v>
      </c>
      <c r="D27" s="20">
        <f t="shared" si="1"/>
        <v>156515</v>
      </c>
      <c r="E27" s="20">
        <f t="shared" si="2"/>
        <v>156515</v>
      </c>
      <c r="F27" s="20">
        <f t="shared" si="3"/>
        <v>64670</v>
      </c>
      <c r="G27" s="20">
        <f t="shared" si="4"/>
        <v>91845</v>
      </c>
      <c r="H27" s="20">
        <f t="shared" si="5"/>
        <v>0</v>
      </c>
      <c r="I27" s="20">
        <f t="shared" si="6"/>
        <v>0</v>
      </c>
      <c r="J27" s="20">
        <f t="shared" si="7"/>
        <v>0</v>
      </c>
      <c r="K27" s="20">
        <f t="shared" si="8"/>
        <v>0</v>
      </c>
      <c r="L27" s="20">
        <f t="shared" si="9"/>
        <v>0</v>
      </c>
      <c r="M27" s="20">
        <f t="shared" si="10"/>
        <v>0</v>
      </c>
      <c r="N27" s="20">
        <f t="shared" si="11"/>
        <v>0</v>
      </c>
      <c r="O27" s="20">
        <f t="shared" si="12"/>
        <v>0</v>
      </c>
      <c r="P27" s="20">
        <f t="shared" si="13"/>
        <v>0</v>
      </c>
      <c r="Q27" s="20">
        <f t="shared" si="14"/>
        <v>0</v>
      </c>
      <c r="R27" s="20">
        <f t="shared" si="15"/>
        <v>0</v>
      </c>
      <c r="S27" s="20">
        <f t="shared" si="16"/>
        <v>0</v>
      </c>
      <c r="T27" s="20">
        <f t="shared" si="17"/>
        <v>0</v>
      </c>
      <c r="U27" s="20">
        <f t="shared" si="18"/>
        <v>0</v>
      </c>
      <c r="V27" s="20">
        <f t="shared" si="19"/>
        <v>0</v>
      </c>
      <c r="W27" s="20">
        <f t="shared" si="20"/>
        <v>0</v>
      </c>
      <c r="X27" s="20">
        <f t="shared" si="21"/>
        <v>0</v>
      </c>
      <c r="Y27" s="20">
        <f t="shared" si="22"/>
        <v>0</v>
      </c>
      <c r="Z27" s="20">
        <f t="shared" si="23"/>
        <v>0</v>
      </c>
      <c r="AA27" s="20">
        <f t="shared" si="24"/>
        <v>0</v>
      </c>
      <c r="AB27" s="20">
        <f t="shared" si="25"/>
        <v>0</v>
      </c>
      <c r="AC27" s="20">
        <f t="shared" si="26"/>
        <v>0</v>
      </c>
      <c r="AD27" s="20">
        <f t="shared" si="27"/>
        <v>0</v>
      </c>
      <c r="AE27" s="20">
        <f t="shared" si="28"/>
        <v>0</v>
      </c>
      <c r="AF27" s="21">
        <f t="shared" si="29"/>
        <v>0</v>
      </c>
      <c r="AG27" s="20">
        <f t="shared" si="30"/>
        <v>156515</v>
      </c>
      <c r="AH27" s="20">
        <f t="shared" si="31"/>
        <v>156515</v>
      </c>
      <c r="AI27" s="16">
        <v>64670</v>
      </c>
      <c r="AJ27" s="16">
        <v>91845</v>
      </c>
      <c r="AK27" s="16"/>
      <c r="AL27" s="16"/>
      <c r="AM27" s="16"/>
      <c r="AN27" s="16"/>
      <c r="AO27" s="20">
        <f t="shared" si="32"/>
        <v>0</v>
      </c>
      <c r="AP27" s="16"/>
      <c r="AQ27" s="16"/>
      <c r="AR27" s="16"/>
      <c r="AS27" s="16"/>
      <c r="AT27" s="16"/>
      <c r="AU27" s="16"/>
      <c r="AV27" s="20">
        <f t="shared" si="33"/>
        <v>0</v>
      </c>
      <c r="AW27" s="16"/>
      <c r="AX27" s="16"/>
      <c r="AY27" s="16"/>
      <c r="AZ27" s="16"/>
      <c r="BA27" s="16"/>
      <c r="BB27" s="16"/>
      <c r="BC27" s="16"/>
      <c r="BD27" s="20">
        <f t="shared" si="34"/>
        <v>0</v>
      </c>
      <c r="BE27" s="16"/>
      <c r="BF27" s="16"/>
      <c r="BG27" s="16"/>
      <c r="BH27" s="16"/>
      <c r="BI27" s="16"/>
      <c r="BJ27" s="16"/>
      <c r="BK27" s="20">
        <f t="shared" si="35"/>
        <v>0</v>
      </c>
      <c r="BL27" s="20">
        <f t="shared" si="36"/>
        <v>0</v>
      </c>
      <c r="BM27" s="16"/>
      <c r="BN27" s="16"/>
      <c r="BO27" s="16"/>
      <c r="BP27" s="16"/>
      <c r="BQ27" s="16"/>
      <c r="BR27" s="16"/>
      <c r="BS27" s="20">
        <f t="shared" si="37"/>
        <v>0</v>
      </c>
      <c r="BT27" s="16"/>
      <c r="BU27" s="16"/>
      <c r="BV27" s="16"/>
      <c r="BW27" s="16"/>
      <c r="BX27" s="16"/>
      <c r="BY27" s="16"/>
      <c r="BZ27" s="20">
        <f t="shared" si="38"/>
        <v>0</v>
      </c>
      <c r="CA27" s="16"/>
      <c r="CB27" s="16"/>
      <c r="CC27" s="16"/>
      <c r="CD27" s="16"/>
      <c r="CE27" s="16"/>
      <c r="CF27" s="16"/>
      <c r="CG27" s="16"/>
      <c r="CH27" s="20">
        <f t="shared" si="39"/>
        <v>0</v>
      </c>
      <c r="CI27" s="16"/>
      <c r="CJ27" s="16"/>
      <c r="CK27" s="16"/>
      <c r="CL27" s="19"/>
      <c r="CM27" s="19"/>
      <c r="CN27" s="49">
        <v>2092830</v>
      </c>
      <c r="CO27" s="49">
        <v>1046415</v>
      </c>
      <c r="CP27" s="35">
        <f t="shared" si="48"/>
        <v>0</v>
      </c>
      <c r="CQ27" s="42">
        <f t="shared" si="45"/>
        <v>0</v>
      </c>
      <c r="CR27" s="22"/>
      <c r="CS27" s="22"/>
      <c r="CT27" s="56"/>
      <c r="CU27" s="56"/>
      <c r="CV27" s="22"/>
      <c r="CW27" s="22"/>
      <c r="CX27" s="22"/>
      <c r="CY27" s="22"/>
      <c r="CZ27" s="22"/>
      <c r="DA27" s="22"/>
      <c r="DB27" s="22"/>
      <c r="DC27" s="20">
        <f t="shared" si="41"/>
        <v>0</v>
      </c>
      <c r="DD27" s="20">
        <f t="shared" si="42"/>
        <v>0</v>
      </c>
      <c r="DE27" s="23"/>
      <c r="DF27" s="24"/>
      <c r="DG27" s="25"/>
      <c r="DH27" s="25"/>
      <c r="DI27" s="26">
        <f t="shared" si="43"/>
        <v>0</v>
      </c>
      <c r="DJ27" s="24"/>
      <c r="DK27" s="24"/>
      <c r="DL27" s="24"/>
      <c r="DM27" s="24"/>
      <c r="DN27" s="25"/>
      <c r="DO27" s="24"/>
      <c r="DP27" s="24"/>
      <c r="DQ27" s="27">
        <f t="shared" si="44"/>
        <v>0</v>
      </c>
      <c r="DR27" s="25"/>
      <c r="DS27" s="13"/>
      <c r="DT27" s="13"/>
      <c r="DU27" s="37"/>
      <c r="DV27" s="43"/>
      <c r="DW27" s="43"/>
      <c r="DX27" s="49">
        <f t="shared" si="46"/>
        <v>2092830</v>
      </c>
      <c r="DY27" s="47">
        <f t="shared" si="47"/>
        <v>1046415</v>
      </c>
    </row>
    <row r="28" spans="1:129" s="10" customFormat="1" ht="14.4" customHeight="1" x14ac:dyDescent="0.2">
      <c r="A28" s="11" t="s">
        <v>2015</v>
      </c>
      <c r="B28" s="11">
        <v>19</v>
      </c>
      <c r="C28" s="9" t="s">
        <v>2027</v>
      </c>
      <c r="D28" s="20">
        <f t="shared" si="1"/>
        <v>236136</v>
      </c>
      <c r="E28" s="20">
        <f t="shared" si="2"/>
        <v>236136</v>
      </c>
      <c r="F28" s="20">
        <f t="shared" si="3"/>
        <v>0</v>
      </c>
      <c r="G28" s="20">
        <f t="shared" si="4"/>
        <v>236136</v>
      </c>
      <c r="H28" s="20">
        <f t="shared" si="5"/>
        <v>0</v>
      </c>
      <c r="I28" s="20">
        <f t="shared" si="6"/>
        <v>0</v>
      </c>
      <c r="J28" s="20">
        <f t="shared" si="7"/>
        <v>0</v>
      </c>
      <c r="K28" s="20">
        <f t="shared" si="8"/>
        <v>0</v>
      </c>
      <c r="L28" s="20">
        <f t="shared" si="9"/>
        <v>0</v>
      </c>
      <c r="M28" s="20">
        <f t="shared" si="10"/>
        <v>0</v>
      </c>
      <c r="N28" s="20">
        <f t="shared" si="11"/>
        <v>0</v>
      </c>
      <c r="O28" s="20">
        <f t="shared" si="12"/>
        <v>0</v>
      </c>
      <c r="P28" s="20">
        <f t="shared" si="13"/>
        <v>0</v>
      </c>
      <c r="Q28" s="20">
        <f t="shared" si="14"/>
        <v>0</v>
      </c>
      <c r="R28" s="20">
        <f t="shared" si="15"/>
        <v>0</v>
      </c>
      <c r="S28" s="20">
        <f t="shared" si="16"/>
        <v>0</v>
      </c>
      <c r="T28" s="20">
        <f t="shared" si="17"/>
        <v>0</v>
      </c>
      <c r="U28" s="20">
        <f t="shared" si="18"/>
        <v>0</v>
      </c>
      <c r="V28" s="20">
        <f t="shared" si="19"/>
        <v>0</v>
      </c>
      <c r="W28" s="20">
        <f t="shared" si="20"/>
        <v>0</v>
      </c>
      <c r="X28" s="20">
        <f t="shared" si="21"/>
        <v>0</v>
      </c>
      <c r="Y28" s="20">
        <f t="shared" si="22"/>
        <v>0</v>
      </c>
      <c r="Z28" s="20">
        <f t="shared" si="23"/>
        <v>0</v>
      </c>
      <c r="AA28" s="20">
        <f t="shared" si="24"/>
        <v>0</v>
      </c>
      <c r="AB28" s="20">
        <f t="shared" si="25"/>
        <v>0</v>
      </c>
      <c r="AC28" s="20">
        <f t="shared" si="26"/>
        <v>0</v>
      </c>
      <c r="AD28" s="20">
        <f t="shared" si="27"/>
        <v>0</v>
      </c>
      <c r="AE28" s="20">
        <f t="shared" si="28"/>
        <v>0</v>
      </c>
      <c r="AF28" s="21">
        <f t="shared" si="29"/>
        <v>0</v>
      </c>
      <c r="AG28" s="20">
        <f t="shared" si="30"/>
        <v>236136</v>
      </c>
      <c r="AH28" s="20">
        <f t="shared" si="31"/>
        <v>236136</v>
      </c>
      <c r="AI28" s="16"/>
      <c r="AJ28" s="16">
        <v>236136</v>
      </c>
      <c r="AK28" s="16"/>
      <c r="AL28" s="16"/>
      <c r="AM28" s="16"/>
      <c r="AN28" s="16"/>
      <c r="AO28" s="20">
        <f t="shared" si="32"/>
        <v>0</v>
      </c>
      <c r="AP28" s="16"/>
      <c r="AQ28" s="16"/>
      <c r="AR28" s="16"/>
      <c r="AS28" s="16"/>
      <c r="AT28" s="16"/>
      <c r="AU28" s="16"/>
      <c r="AV28" s="20">
        <f t="shared" si="33"/>
        <v>0</v>
      </c>
      <c r="AW28" s="16"/>
      <c r="AX28" s="16"/>
      <c r="AY28" s="16"/>
      <c r="AZ28" s="16"/>
      <c r="BA28" s="16"/>
      <c r="BB28" s="16"/>
      <c r="BC28" s="16"/>
      <c r="BD28" s="20">
        <f t="shared" si="34"/>
        <v>0</v>
      </c>
      <c r="BE28" s="16"/>
      <c r="BF28" s="16"/>
      <c r="BG28" s="16"/>
      <c r="BH28" s="16"/>
      <c r="BI28" s="16"/>
      <c r="BJ28" s="16"/>
      <c r="BK28" s="20">
        <f t="shared" si="35"/>
        <v>0</v>
      </c>
      <c r="BL28" s="20">
        <f t="shared" si="36"/>
        <v>0</v>
      </c>
      <c r="BM28" s="16"/>
      <c r="BN28" s="16"/>
      <c r="BO28" s="16"/>
      <c r="BP28" s="16"/>
      <c r="BQ28" s="16"/>
      <c r="BR28" s="16"/>
      <c r="BS28" s="20">
        <f t="shared" si="37"/>
        <v>0</v>
      </c>
      <c r="BT28" s="16"/>
      <c r="BU28" s="16"/>
      <c r="BV28" s="16"/>
      <c r="BW28" s="16"/>
      <c r="BX28" s="16"/>
      <c r="BY28" s="16"/>
      <c r="BZ28" s="20">
        <f t="shared" si="38"/>
        <v>0</v>
      </c>
      <c r="CA28" s="16"/>
      <c r="CB28" s="16"/>
      <c r="CC28" s="16"/>
      <c r="CD28" s="16"/>
      <c r="CE28" s="16"/>
      <c r="CF28" s="16"/>
      <c r="CG28" s="16"/>
      <c r="CH28" s="20">
        <f t="shared" si="39"/>
        <v>0</v>
      </c>
      <c r="CI28" s="16"/>
      <c r="CJ28" s="16"/>
      <c r="CK28" s="16"/>
      <c r="CL28" s="19"/>
      <c r="CM28" s="19"/>
      <c r="CN28" s="49">
        <v>1889088</v>
      </c>
      <c r="CO28" s="49">
        <v>944544</v>
      </c>
      <c r="CP28" s="35">
        <f t="shared" si="48"/>
        <v>0</v>
      </c>
      <c r="CQ28" s="42">
        <f t="shared" si="45"/>
        <v>0</v>
      </c>
      <c r="CR28" s="22"/>
      <c r="CS28" s="22"/>
      <c r="CT28" s="56"/>
      <c r="CU28" s="56"/>
      <c r="CV28" s="22"/>
      <c r="CW28" s="22"/>
      <c r="CX28" s="22"/>
      <c r="CY28" s="22"/>
      <c r="CZ28" s="22"/>
      <c r="DA28" s="22"/>
      <c r="DB28" s="22"/>
      <c r="DC28" s="20">
        <f t="shared" si="41"/>
        <v>0</v>
      </c>
      <c r="DD28" s="20">
        <f t="shared" si="42"/>
        <v>0</v>
      </c>
      <c r="DE28" s="23"/>
      <c r="DF28" s="24"/>
      <c r="DG28" s="25"/>
      <c r="DH28" s="25"/>
      <c r="DI28" s="26">
        <f t="shared" si="43"/>
        <v>0</v>
      </c>
      <c r="DJ28" s="24"/>
      <c r="DK28" s="24"/>
      <c r="DL28" s="24"/>
      <c r="DM28" s="24"/>
      <c r="DN28" s="25"/>
      <c r="DO28" s="24"/>
      <c r="DP28" s="24"/>
      <c r="DQ28" s="27">
        <f t="shared" si="44"/>
        <v>0</v>
      </c>
      <c r="DR28" s="25"/>
      <c r="DS28" s="13"/>
      <c r="DT28" s="13"/>
      <c r="DU28" s="37"/>
      <c r="DV28" s="43"/>
      <c r="DW28" s="43"/>
      <c r="DX28" s="49">
        <f t="shared" si="46"/>
        <v>1889088</v>
      </c>
      <c r="DY28" s="47">
        <f t="shared" si="47"/>
        <v>944544</v>
      </c>
    </row>
    <row r="29" spans="1:129" s="10" customFormat="1" ht="14.4" customHeight="1" x14ac:dyDescent="0.2">
      <c r="A29" s="11" t="s">
        <v>1996</v>
      </c>
      <c r="B29" s="11">
        <v>20</v>
      </c>
      <c r="C29" s="9" t="s">
        <v>2027</v>
      </c>
      <c r="D29" s="20">
        <f t="shared" si="1"/>
        <v>148528</v>
      </c>
      <c r="E29" s="20">
        <f t="shared" si="2"/>
        <v>148528</v>
      </c>
      <c r="F29" s="20">
        <f t="shared" si="3"/>
        <v>12805</v>
      </c>
      <c r="G29" s="20">
        <f t="shared" si="4"/>
        <v>135723</v>
      </c>
      <c r="H29" s="20">
        <f t="shared" si="5"/>
        <v>0</v>
      </c>
      <c r="I29" s="20">
        <f t="shared" si="6"/>
        <v>0</v>
      </c>
      <c r="J29" s="20">
        <f t="shared" si="7"/>
        <v>0</v>
      </c>
      <c r="K29" s="20">
        <f t="shared" si="8"/>
        <v>0</v>
      </c>
      <c r="L29" s="20">
        <f t="shared" si="9"/>
        <v>0</v>
      </c>
      <c r="M29" s="20">
        <f t="shared" si="10"/>
        <v>0</v>
      </c>
      <c r="N29" s="20">
        <f t="shared" si="11"/>
        <v>0</v>
      </c>
      <c r="O29" s="20">
        <f t="shared" si="12"/>
        <v>0</v>
      </c>
      <c r="P29" s="20">
        <f t="shared" si="13"/>
        <v>0</v>
      </c>
      <c r="Q29" s="20">
        <f t="shared" si="14"/>
        <v>0</v>
      </c>
      <c r="R29" s="20">
        <f t="shared" si="15"/>
        <v>0</v>
      </c>
      <c r="S29" s="20">
        <f t="shared" si="16"/>
        <v>0</v>
      </c>
      <c r="T29" s="20">
        <f t="shared" si="17"/>
        <v>0</v>
      </c>
      <c r="U29" s="20">
        <f t="shared" si="18"/>
        <v>0</v>
      </c>
      <c r="V29" s="20">
        <f t="shared" si="19"/>
        <v>0</v>
      </c>
      <c r="W29" s="20">
        <f t="shared" si="20"/>
        <v>0</v>
      </c>
      <c r="X29" s="20">
        <f t="shared" si="21"/>
        <v>0</v>
      </c>
      <c r="Y29" s="20">
        <f t="shared" si="22"/>
        <v>0</v>
      </c>
      <c r="Z29" s="20">
        <f t="shared" si="23"/>
        <v>0</v>
      </c>
      <c r="AA29" s="20">
        <f t="shared" si="24"/>
        <v>0</v>
      </c>
      <c r="AB29" s="20">
        <f t="shared" si="25"/>
        <v>0</v>
      </c>
      <c r="AC29" s="20">
        <f t="shared" si="26"/>
        <v>0</v>
      </c>
      <c r="AD29" s="20">
        <f t="shared" si="27"/>
        <v>0</v>
      </c>
      <c r="AE29" s="20">
        <f t="shared" si="28"/>
        <v>0</v>
      </c>
      <c r="AF29" s="21">
        <f t="shared" si="29"/>
        <v>0</v>
      </c>
      <c r="AG29" s="20">
        <f t="shared" si="30"/>
        <v>148528</v>
      </c>
      <c r="AH29" s="20">
        <f t="shared" si="31"/>
        <v>148528</v>
      </c>
      <c r="AI29" s="16">
        <v>12805</v>
      </c>
      <c r="AJ29" s="16">
        <v>135723</v>
      </c>
      <c r="AK29" s="16"/>
      <c r="AL29" s="16"/>
      <c r="AM29" s="16"/>
      <c r="AN29" s="16"/>
      <c r="AO29" s="20">
        <f t="shared" si="32"/>
        <v>0</v>
      </c>
      <c r="AP29" s="16"/>
      <c r="AQ29" s="16"/>
      <c r="AR29" s="16"/>
      <c r="AS29" s="16"/>
      <c r="AT29" s="16"/>
      <c r="AU29" s="16"/>
      <c r="AV29" s="20">
        <f t="shared" si="33"/>
        <v>0</v>
      </c>
      <c r="AW29" s="16"/>
      <c r="AX29" s="16"/>
      <c r="AY29" s="16"/>
      <c r="AZ29" s="16"/>
      <c r="BA29" s="16"/>
      <c r="BB29" s="16"/>
      <c r="BC29" s="16"/>
      <c r="BD29" s="20">
        <f t="shared" si="34"/>
        <v>0</v>
      </c>
      <c r="BE29" s="16"/>
      <c r="BF29" s="16"/>
      <c r="BG29" s="16"/>
      <c r="BH29" s="16"/>
      <c r="BI29" s="16"/>
      <c r="BJ29" s="16"/>
      <c r="BK29" s="20">
        <f t="shared" si="35"/>
        <v>0</v>
      </c>
      <c r="BL29" s="20">
        <f t="shared" si="36"/>
        <v>0</v>
      </c>
      <c r="BM29" s="16"/>
      <c r="BN29" s="16"/>
      <c r="BO29" s="16"/>
      <c r="BP29" s="16"/>
      <c r="BQ29" s="16"/>
      <c r="BR29" s="16"/>
      <c r="BS29" s="20">
        <f t="shared" si="37"/>
        <v>0</v>
      </c>
      <c r="BT29" s="16"/>
      <c r="BU29" s="16"/>
      <c r="BV29" s="16"/>
      <c r="BW29" s="16"/>
      <c r="BX29" s="16"/>
      <c r="BY29" s="16"/>
      <c r="BZ29" s="20">
        <f t="shared" si="38"/>
        <v>0</v>
      </c>
      <c r="CA29" s="16"/>
      <c r="CB29" s="16"/>
      <c r="CC29" s="16"/>
      <c r="CD29" s="16"/>
      <c r="CE29" s="16"/>
      <c r="CF29" s="16"/>
      <c r="CG29" s="16"/>
      <c r="CH29" s="20">
        <f t="shared" si="39"/>
        <v>0</v>
      </c>
      <c r="CI29" s="16"/>
      <c r="CJ29" s="16"/>
      <c r="CK29" s="16"/>
      <c r="CL29" s="19"/>
      <c r="CM29" s="19"/>
      <c r="CN29" s="49">
        <v>1354689</v>
      </c>
      <c r="CO29" s="49">
        <v>677344</v>
      </c>
      <c r="CP29" s="35">
        <f t="shared" si="48"/>
        <v>0</v>
      </c>
      <c r="CQ29" s="42">
        <f t="shared" si="45"/>
        <v>0</v>
      </c>
      <c r="CR29" s="22"/>
      <c r="CS29" s="22"/>
      <c r="CT29" s="56"/>
      <c r="CU29" s="56"/>
      <c r="CV29" s="22"/>
      <c r="CW29" s="22"/>
      <c r="CX29" s="22"/>
      <c r="CY29" s="22"/>
      <c r="CZ29" s="22"/>
      <c r="DA29" s="22"/>
      <c r="DB29" s="22"/>
      <c r="DC29" s="20">
        <f t="shared" si="41"/>
        <v>0</v>
      </c>
      <c r="DD29" s="20">
        <f t="shared" si="42"/>
        <v>0</v>
      </c>
      <c r="DE29" s="23"/>
      <c r="DF29" s="24"/>
      <c r="DG29" s="25"/>
      <c r="DH29" s="25"/>
      <c r="DI29" s="26">
        <f t="shared" si="43"/>
        <v>0</v>
      </c>
      <c r="DJ29" s="24"/>
      <c r="DK29" s="24"/>
      <c r="DL29" s="24"/>
      <c r="DM29" s="24"/>
      <c r="DN29" s="25"/>
      <c r="DO29" s="24"/>
      <c r="DP29" s="24"/>
      <c r="DQ29" s="27">
        <f t="shared" si="44"/>
        <v>0</v>
      </c>
      <c r="DR29" s="25"/>
      <c r="DS29" s="13"/>
      <c r="DT29" s="13"/>
      <c r="DU29" s="37"/>
      <c r="DV29" s="43"/>
      <c r="DW29" s="43"/>
      <c r="DX29" s="49">
        <f t="shared" si="46"/>
        <v>1354689</v>
      </c>
      <c r="DY29" s="47">
        <f t="shared" si="47"/>
        <v>677344</v>
      </c>
    </row>
    <row r="30" spans="1:129" s="10" customFormat="1" ht="14.4" customHeight="1" x14ac:dyDescent="0.2">
      <c r="A30" s="11" t="s">
        <v>2016</v>
      </c>
      <c r="B30" s="11">
        <v>21</v>
      </c>
      <c r="C30" s="9" t="s">
        <v>2027</v>
      </c>
      <c r="D30" s="20">
        <f t="shared" si="1"/>
        <v>126834</v>
      </c>
      <c r="E30" s="20">
        <f t="shared" si="2"/>
        <v>126834</v>
      </c>
      <c r="F30" s="20">
        <f t="shared" si="3"/>
        <v>46091</v>
      </c>
      <c r="G30" s="20">
        <f t="shared" si="4"/>
        <v>80743</v>
      </c>
      <c r="H30" s="20">
        <f t="shared" si="5"/>
        <v>0</v>
      </c>
      <c r="I30" s="20">
        <f t="shared" si="6"/>
        <v>0</v>
      </c>
      <c r="J30" s="20">
        <f t="shared" si="7"/>
        <v>0</v>
      </c>
      <c r="K30" s="20">
        <f t="shared" si="8"/>
        <v>0</v>
      </c>
      <c r="L30" s="20">
        <f t="shared" si="9"/>
        <v>0</v>
      </c>
      <c r="M30" s="20">
        <f t="shared" si="10"/>
        <v>0</v>
      </c>
      <c r="N30" s="20">
        <f t="shared" si="11"/>
        <v>0</v>
      </c>
      <c r="O30" s="20">
        <f t="shared" si="12"/>
        <v>0</v>
      </c>
      <c r="P30" s="20">
        <f t="shared" si="13"/>
        <v>0</v>
      </c>
      <c r="Q30" s="20">
        <f t="shared" si="14"/>
        <v>0</v>
      </c>
      <c r="R30" s="20">
        <f t="shared" si="15"/>
        <v>0</v>
      </c>
      <c r="S30" s="20">
        <f t="shared" si="16"/>
        <v>0</v>
      </c>
      <c r="T30" s="20">
        <f t="shared" si="17"/>
        <v>0</v>
      </c>
      <c r="U30" s="20">
        <f t="shared" si="18"/>
        <v>0</v>
      </c>
      <c r="V30" s="20">
        <f t="shared" si="19"/>
        <v>0</v>
      </c>
      <c r="W30" s="20">
        <f t="shared" si="20"/>
        <v>0</v>
      </c>
      <c r="X30" s="20">
        <f t="shared" si="21"/>
        <v>0</v>
      </c>
      <c r="Y30" s="20">
        <f t="shared" si="22"/>
        <v>0</v>
      </c>
      <c r="Z30" s="20">
        <f t="shared" si="23"/>
        <v>0</v>
      </c>
      <c r="AA30" s="20">
        <f t="shared" si="24"/>
        <v>0</v>
      </c>
      <c r="AB30" s="20">
        <f t="shared" si="25"/>
        <v>0</v>
      </c>
      <c r="AC30" s="20">
        <f t="shared" si="26"/>
        <v>0</v>
      </c>
      <c r="AD30" s="20">
        <f t="shared" si="27"/>
        <v>0</v>
      </c>
      <c r="AE30" s="20">
        <f t="shared" si="28"/>
        <v>0</v>
      </c>
      <c r="AF30" s="21">
        <f t="shared" si="29"/>
        <v>0</v>
      </c>
      <c r="AG30" s="20">
        <f t="shared" si="30"/>
        <v>126834</v>
      </c>
      <c r="AH30" s="20">
        <f t="shared" si="31"/>
        <v>126834</v>
      </c>
      <c r="AI30" s="16">
        <v>46091</v>
      </c>
      <c r="AJ30" s="16">
        <v>80743</v>
      </c>
      <c r="AK30" s="16"/>
      <c r="AL30" s="16"/>
      <c r="AM30" s="16"/>
      <c r="AN30" s="16"/>
      <c r="AO30" s="20">
        <f t="shared" si="32"/>
        <v>0</v>
      </c>
      <c r="AP30" s="16"/>
      <c r="AQ30" s="16"/>
      <c r="AR30" s="16"/>
      <c r="AS30" s="16"/>
      <c r="AT30" s="16"/>
      <c r="AU30" s="16"/>
      <c r="AV30" s="20">
        <f t="shared" si="33"/>
        <v>0</v>
      </c>
      <c r="AW30" s="16"/>
      <c r="AX30" s="16"/>
      <c r="AY30" s="16"/>
      <c r="AZ30" s="16"/>
      <c r="BA30" s="16"/>
      <c r="BB30" s="16"/>
      <c r="BC30" s="16"/>
      <c r="BD30" s="20">
        <f t="shared" si="34"/>
        <v>0</v>
      </c>
      <c r="BE30" s="16"/>
      <c r="BF30" s="16"/>
      <c r="BG30" s="16"/>
      <c r="BH30" s="16"/>
      <c r="BI30" s="16"/>
      <c r="BJ30" s="16"/>
      <c r="BK30" s="20">
        <f t="shared" si="35"/>
        <v>0</v>
      </c>
      <c r="BL30" s="20">
        <f t="shared" si="36"/>
        <v>0</v>
      </c>
      <c r="BM30" s="16"/>
      <c r="BN30" s="16"/>
      <c r="BO30" s="16"/>
      <c r="BP30" s="16"/>
      <c r="BQ30" s="16"/>
      <c r="BR30" s="16"/>
      <c r="BS30" s="20">
        <f t="shared" si="37"/>
        <v>0</v>
      </c>
      <c r="BT30" s="16"/>
      <c r="BU30" s="16"/>
      <c r="BV30" s="16"/>
      <c r="BW30" s="16"/>
      <c r="BX30" s="16"/>
      <c r="BY30" s="16"/>
      <c r="BZ30" s="20">
        <f t="shared" si="38"/>
        <v>0</v>
      </c>
      <c r="CA30" s="16"/>
      <c r="CB30" s="16"/>
      <c r="CC30" s="16"/>
      <c r="CD30" s="16"/>
      <c r="CE30" s="16"/>
      <c r="CF30" s="16"/>
      <c r="CG30" s="16"/>
      <c r="CH30" s="20">
        <f t="shared" si="39"/>
        <v>0</v>
      </c>
      <c r="CI30" s="16"/>
      <c r="CJ30" s="16"/>
      <c r="CK30" s="16"/>
      <c r="CL30" s="19"/>
      <c r="CM30" s="19"/>
      <c r="CN30" s="49">
        <v>1613855</v>
      </c>
      <c r="CO30" s="49">
        <v>806927</v>
      </c>
      <c r="CP30" s="35">
        <f t="shared" si="48"/>
        <v>0</v>
      </c>
      <c r="CQ30" s="42">
        <f t="shared" si="45"/>
        <v>0</v>
      </c>
      <c r="CR30" s="22"/>
      <c r="CS30" s="22"/>
      <c r="CT30" s="56"/>
      <c r="CU30" s="56"/>
      <c r="CV30" s="22"/>
      <c r="CW30" s="22"/>
      <c r="CX30" s="22"/>
      <c r="CY30" s="22"/>
      <c r="CZ30" s="22"/>
      <c r="DA30" s="22"/>
      <c r="DB30" s="22"/>
      <c r="DC30" s="20">
        <f t="shared" si="41"/>
        <v>0</v>
      </c>
      <c r="DD30" s="20">
        <f t="shared" si="42"/>
        <v>0</v>
      </c>
      <c r="DE30" s="23"/>
      <c r="DF30" s="24"/>
      <c r="DG30" s="25"/>
      <c r="DH30" s="25"/>
      <c r="DI30" s="26">
        <f t="shared" si="43"/>
        <v>0</v>
      </c>
      <c r="DJ30" s="24"/>
      <c r="DK30" s="24"/>
      <c r="DL30" s="24"/>
      <c r="DM30" s="24"/>
      <c r="DN30" s="25"/>
      <c r="DO30" s="24"/>
      <c r="DP30" s="24"/>
      <c r="DQ30" s="27">
        <f t="shared" si="44"/>
        <v>0</v>
      </c>
      <c r="DR30" s="25"/>
      <c r="DS30" s="13"/>
      <c r="DT30" s="13"/>
      <c r="DU30" s="37"/>
      <c r="DV30" s="43"/>
      <c r="DW30" s="43"/>
      <c r="DX30" s="49">
        <f t="shared" si="46"/>
        <v>1613855</v>
      </c>
      <c r="DY30" s="47">
        <f t="shared" si="47"/>
        <v>806927</v>
      </c>
    </row>
    <row r="31" spans="1:129" s="10" customFormat="1" ht="14.4" customHeight="1" x14ac:dyDescent="0.2">
      <c r="A31" s="11" t="s">
        <v>2017</v>
      </c>
      <c r="B31" s="11">
        <v>22</v>
      </c>
      <c r="C31" s="9" t="s">
        <v>2027</v>
      </c>
      <c r="D31" s="20">
        <f t="shared" si="1"/>
        <v>236801</v>
      </c>
      <c r="E31" s="20">
        <f t="shared" si="2"/>
        <v>236801</v>
      </c>
      <c r="F31" s="20">
        <f t="shared" si="3"/>
        <v>0</v>
      </c>
      <c r="G31" s="20">
        <f t="shared" si="4"/>
        <v>236801</v>
      </c>
      <c r="H31" s="20">
        <f t="shared" si="5"/>
        <v>0</v>
      </c>
      <c r="I31" s="20">
        <f t="shared" si="6"/>
        <v>0</v>
      </c>
      <c r="J31" s="20">
        <f t="shared" si="7"/>
        <v>0</v>
      </c>
      <c r="K31" s="20">
        <f t="shared" si="8"/>
        <v>0</v>
      </c>
      <c r="L31" s="20">
        <f t="shared" si="9"/>
        <v>0</v>
      </c>
      <c r="M31" s="20">
        <f t="shared" si="10"/>
        <v>0</v>
      </c>
      <c r="N31" s="20">
        <f t="shared" si="11"/>
        <v>0</v>
      </c>
      <c r="O31" s="20">
        <f t="shared" si="12"/>
        <v>0</v>
      </c>
      <c r="P31" s="20">
        <f t="shared" si="13"/>
        <v>0</v>
      </c>
      <c r="Q31" s="20">
        <f t="shared" si="14"/>
        <v>0</v>
      </c>
      <c r="R31" s="20">
        <f t="shared" si="15"/>
        <v>0</v>
      </c>
      <c r="S31" s="20">
        <f t="shared" si="16"/>
        <v>0</v>
      </c>
      <c r="T31" s="20">
        <f t="shared" si="17"/>
        <v>0</v>
      </c>
      <c r="U31" s="20">
        <f t="shared" si="18"/>
        <v>0</v>
      </c>
      <c r="V31" s="20">
        <f t="shared" si="19"/>
        <v>0</v>
      </c>
      <c r="W31" s="20">
        <f t="shared" si="20"/>
        <v>0</v>
      </c>
      <c r="X31" s="20">
        <f t="shared" si="21"/>
        <v>0</v>
      </c>
      <c r="Y31" s="20">
        <f t="shared" si="22"/>
        <v>0</v>
      </c>
      <c r="Z31" s="20">
        <f t="shared" si="23"/>
        <v>0</v>
      </c>
      <c r="AA31" s="20">
        <f t="shared" si="24"/>
        <v>0</v>
      </c>
      <c r="AB31" s="20">
        <f t="shared" si="25"/>
        <v>0</v>
      </c>
      <c r="AC31" s="20">
        <f t="shared" si="26"/>
        <v>0</v>
      </c>
      <c r="AD31" s="20">
        <f t="shared" si="27"/>
        <v>0</v>
      </c>
      <c r="AE31" s="20">
        <f t="shared" si="28"/>
        <v>0</v>
      </c>
      <c r="AF31" s="21">
        <f t="shared" si="29"/>
        <v>0</v>
      </c>
      <c r="AG31" s="20">
        <f t="shared" si="30"/>
        <v>236801</v>
      </c>
      <c r="AH31" s="20">
        <f t="shared" si="31"/>
        <v>236801</v>
      </c>
      <c r="AI31" s="16"/>
      <c r="AJ31" s="16">
        <v>236801</v>
      </c>
      <c r="AK31" s="16"/>
      <c r="AL31" s="16"/>
      <c r="AM31" s="16"/>
      <c r="AN31" s="16"/>
      <c r="AO31" s="20">
        <f t="shared" si="32"/>
        <v>0</v>
      </c>
      <c r="AP31" s="16"/>
      <c r="AQ31" s="16"/>
      <c r="AR31" s="16"/>
      <c r="AS31" s="16"/>
      <c r="AT31" s="16"/>
      <c r="AU31" s="16"/>
      <c r="AV31" s="20">
        <f t="shared" si="33"/>
        <v>0</v>
      </c>
      <c r="AW31" s="16"/>
      <c r="AX31" s="16"/>
      <c r="AY31" s="16"/>
      <c r="AZ31" s="16"/>
      <c r="BA31" s="16"/>
      <c r="BB31" s="16"/>
      <c r="BC31" s="16"/>
      <c r="BD31" s="20">
        <f t="shared" si="34"/>
        <v>0</v>
      </c>
      <c r="BE31" s="16"/>
      <c r="BF31" s="16"/>
      <c r="BG31" s="16"/>
      <c r="BH31" s="16"/>
      <c r="BI31" s="16"/>
      <c r="BJ31" s="16"/>
      <c r="BK31" s="20">
        <f t="shared" si="35"/>
        <v>0</v>
      </c>
      <c r="BL31" s="20">
        <f t="shared" si="36"/>
        <v>0</v>
      </c>
      <c r="BM31" s="16"/>
      <c r="BN31" s="16"/>
      <c r="BO31" s="16"/>
      <c r="BP31" s="16"/>
      <c r="BQ31" s="16"/>
      <c r="BR31" s="16"/>
      <c r="BS31" s="20">
        <f t="shared" si="37"/>
        <v>0</v>
      </c>
      <c r="BT31" s="16"/>
      <c r="BU31" s="16"/>
      <c r="BV31" s="16"/>
      <c r="BW31" s="16"/>
      <c r="BX31" s="16"/>
      <c r="BY31" s="16"/>
      <c r="BZ31" s="20">
        <f t="shared" si="38"/>
        <v>0</v>
      </c>
      <c r="CA31" s="16"/>
      <c r="CB31" s="16"/>
      <c r="CC31" s="16"/>
      <c r="CD31" s="16"/>
      <c r="CE31" s="16"/>
      <c r="CF31" s="16"/>
      <c r="CG31" s="16"/>
      <c r="CH31" s="20">
        <f t="shared" si="39"/>
        <v>0</v>
      </c>
      <c r="CI31" s="16"/>
      <c r="CJ31" s="16"/>
      <c r="CK31" s="16"/>
      <c r="CL31" s="19"/>
      <c r="CM31" s="19"/>
      <c r="CN31" s="49">
        <v>1894408</v>
      </c>
      <c r="CO31" s="49">
        <v>947204</v>
      </c>
      <c r="CP31" s="35">
        <f t="shared" si="48"/>
        <v>0</v>
      </c>
      <c r="CQ31" s="42">
        <f t="shared" si="45"/>
        <v>0</v>
      </c>
      <c r="CR31" s="22"/>
      <c r="CS31" s="22"/>
      <c r="CT31" s="56"/>
      <c r="CU31" s="56"/>
      <c r="CV31" s="22"/>
      <c r="CW31" s="22"/>
      <c r="CX31" s="22"/>
      <c r="CY31" s="22"/>
      <c r="CZ31" s="22"/>
      <c r="DA31" s="22"/>
      <c r="DB31" s="22"/>
      <c r="DC31" s="20">
        <f t="shared" si="41"/>
        <v>0</v>
      </c>
      <c r="DD31" s="20">
        <f t="shared" si="42"/>
        <v>0</v>
      </c>
      <c r="DE31" s="23"/>
      <c r="DF31" s="24"/>
      <c r="DG31" s="25"/>
      <c r="DH31" s="25"/>
      <c r="DI31" s="26">
        <f t="shared" si="43"/>
        <v>0</v>
      </c>
      <c r="DJ31" s="24"/>
      <c r="DK31" s="24"/>
      <c r="DL31" s="24"/>
      <c r="DM31" s="24"/>
      <c r="DN31" s="25"/>
      <c r="DO31" s="24"/>
      <c r="DP31" s="24"/>
      <c r="DQ31" s="27">
        <f t="shared" si="44"/>
        <v>0</v>
      </c>
      <c r="DR31" s="25"/>
      <c r="DS31" s="13"/>
      <c r="DT31" s="13"/>
      <c r="DU31" s="37"/>
      <c r="DV31" s="43"/>
      <c r="DW31" s="43"/>
      <c r="DX31" s="49">
        <f t="shared" si="46"/>
        <v>1894408</v>
      </c>
      <c r="DY31" s="47">
        <f t="shared" si="47"/>
        <v>947204</v>
      </c>
    </row>
    <row r="32" spans="1:129" s="10" customFormat="1" ht="14.4" customHeight="1" x14ac:dyDescent="0.2">
      <c r="A32" s="11" t="s">
        <v>2018</v>
      </c>
      <c r="B32" s="11">
        <v>23</v>
      </c>
      <c r="C32" s="9" t="s">
        <v>2027</v>
      </c>
      <c r="D32" s="20">
        <f t="shared" si="1"/>
        <v>368569</v>
      </c>
      <c r="E32" s="20">
        <f t="shared" si="2"/>
        <v>368569</v>
      </c>
      <c r="F32" s="20">
        <f t="shared" si="3"/>
        <v>14024</v>
      </c>
      <c r="G32" s="20">
        <f t="shared" si="4"/>
        <v>354545</v>
      </c>
      <c r="H32" s="20">
        <f t="shared" si="5"/>
        <v>0</v>
      </c>
      <c r="I32" s="20">
        <f t="shared" si="6"/>
        <v>0</v>
      </c>
      <c r="J32" s="20">
        <f t="shared" si="7"/>
        <v>0</v>
      </c>
      <c r="K32" s="20">
        <f t="shared" si="8"/>
        <v>0</v>
      </c>
      <c r="L32" s="20">
        <f t="shared" si="9"/>
        <v>0</v>
      </c>
      <c r="M32" s="20">
        <f t="shared" si="10"/>
        <v>0</v>
      </c>
      <c r="N32" s="20">
        <f t="shared" si="11"/>
        <v>0</v>
      </c>
      <c r="O32" s="20">
        <f t="shared" si="12"/>
        <v>0</v>
      </c>
      <c r="P32" s="20">
        <f t="shared" si="13"/>
        <v>0</v>
      </c>
      <c r="Q32" s="20">
        <f t="shared" si="14"/>
        <v>0</v>
      </c>
      <c r="R32" s="20">
        <f t="shared" si="15"/>
        <v>0</v>
      </c>
      <c r="S32" s="20">
        <f t="shared" si="16"/>
        <v>0</v>
      </c>
      <c r="T32" s="20">
        <f t="shared" si="17"/>
        <v>0</v>
      </c>
      <c r="U32" s="20">
        <f t="shared" si="18"/>
        <v>0</v>
      </c>
      <c r="V32" s="20">
        <f t="shared" si="19"/>
        <v>0</v>
      </c>
      <c r="W32" s="20">
        <f t="shared" si="20"/>
        <v>0</v>
      </c>
      <c r="X32" s="20">
        <f t="shared" si="21"/>
        <v>0</v>
      </c>
      <c r="Y32" s="20">
        <f t="shared" si="22"/>
        <v>0</v>
      </c>
      <c r="Z32" s="20">
        <f t="shared" si="23"/>
        <v>0</v>
      </c>
      <c r="AA32" s="20">
        <f t="shared" si="24"/>
        <v>0</v>
      </c>
      <c r="AB32" s="20">
        <f t="shared" si="25"/>
        <v>0</v>
      </c>
      <c r="AC32" s="20">
        <f t="shared" si="26"/>
        <v>0</v>
      </c>
      <c r="AD32" s="20">
        <f t="shared" si="27"/>
        <v>0</v>
      </c>
      <c r="AE32" s="20">
        <f t="shared" si="28"/>
        <v>0</v>
      </c>
      <c r="AF32" s="21">
        <f t="shared" si="29"/>
        <v>0</v>
      </c>
      <c r="AG32" s="20">
        <f t="shared" si="30"/>
        <v>368569</v>
      </c>
      <c r="AH32" s="20">
        <f t="shared" si="31"/>
        <v>368569</v>
      </c>
      <c r="AI32" s="16">
        <v>14024</v>
      </c>
      <c r="AJ32" s="16">
        <v>354545</v>
      </c>
      <c r="AK32" s="16"/>
      <c r="AL32" s="16"/>
      <c r="AM32" s="16"/>
      <c r="AN32" s="16"/>
      <c r="AO32" s="20">
        <f t="shared" si="32"/>
        <v>0</v>
      </c>
      <c r="AP32" s="16"/>
      <c r="AQ32" s="16"/>
      <c r="AR32" s="16"/>
      <c r="AS32" s="16"/>
      <c r="AT32" s="16"/>
      <c r="AU32" s="16"/>
      <c r="AV32" s="20">
        <f t="shared" si="33"/>
        <v>0</v>
      </c>
      <c r="AW32" s="16"/>
      <c r="AX32" s="16"/>
      <c r="AY32" s="16"/>
      <c r="AZ32" s="16"/>
      <c r="BA32" s="16"/>
      <c r="BB32" s="16"/>
      <c r="BC32" s="16"/>
      <c r="BD32" s="20">
        <f t="shared" si="34"/>
        <v>0</v>
      </c>
      <c r="BE32" s="16"/>
      <c r="BF32" s="16"/>
      <c r="BG32" s="16"/>
      <c r="BH32" s="16"/>
      <c r="BI32" s="16"/>
      <c r="BJ32" s="16"/>
      <c r="BK32" s="20">
        <f t="shared" si="35"/>
        <v>0</v>
      </c>
      <c r="BL32" s="20">
        <f t="shared" si="36"/>
        <v>0</v>
      </c>
      <c r="BM32" s="16"/>
      <c r="BN32" s="16"/>
      <c r="BO32" s="16"/>
      <c r="BP32" s="16"/>
      <c r="BQ32" s="16"/>
      <c r="BR32" s="16"/>
      <c r="BS32" s="20">
        <f t="shared" si="37"/>
        <v>0</v>
      </c>
      <c r="BT32" s="16"/>
      <c r="BU32" s="16"/>
      <c r="BV32" s="16"/>
      <c r="BW32" s="16"/>
      <c r="BX32" s="16"/>
      <c r="BY32" s="16"/>
      <c r="BZ32" s="20">
        <f t="shared" si="38"/>
        <v>0</v>
      </c>
      <c r="CA32" s="16"/>
      <c r="CB32" s="16"/>
      <c r="CC32" s="16"/>
      <c r="CD32" s="16"/>
      <c r="CE32" s="16"/>
      <c r="CF32" s="16"/>
      <c r="CG32" s="16"/>
      <c r="CH32" s="20">
        <f t="shared" si="39"/>
        <v>0</v>
      </c>
      <c r="CI32" s="16"/>
      <c r="CJ32" s="16"/>
      <c r="CK32" s="16"/>
      <c r="CL32" s="19"/>
      <c r="CM32" s="19"/>
      <c r="CN32" s="49">
        <v>3130864</v>
      </c>
      <c r="CO32" s="49">
        <v>1565432</v>
      </c>
      <c r="CP32" s="35">
        <f t="shared" si="48"/>
        <v>0</v>
      </c>
      <c r="CQ32" s="42">
        <f t="shared" si="45"/>
        <v>0</v>
      </c>
      <c r="CR32" s="22"/>
      <c r="CS32" s="22"/>
      <c r="CT32" s="56"/>
      <c r="CU32" s="56"/>
      <c r="CV32" s="22"/>
      <c r="CW32" s="22"/>
      <c r="CX32" s="22"/>
      <c r="CY32" s="22"/>
      <c r="CZ32" s="22"/>
      <c r="DA32" s="22"/>
      <c r="DB32" s="22"/>
      <c r="DC32" s="20">
        <f t="shared" si="41"/>
        <v>0</v>
      </c>
      <c r="DD32" s="20">
        <f t="shared" si="42"/>
        <v>0</v>
      </c>
      <c r="DE32" s="23"/>
      <c r="DF32" s="24"/>
      <c r="DG32" s="25"/>
      <c r="DH32" s="25"/>
      <c r="DI32" s="26">
        <f t="shared" si="43"/>
        <v>0</v>
      </c>
      <c r="DJ32" s="24"/>
      <c r="DK32" s="24"/>
      <c r="DL32" s="24"/>
      <c r="DM32" s="24"/>
      <c r="DN32" s="25"/>
      <c r="DO32" s="24"/>
      <c r="DP32" s="24"/>
      <c r="DQ32" s="27">
        <f t="shared" si="44"/>
        <v>0</v>
      </c>
      <c r="DR32" s="25"/>
      <c r="DS32" s="13"/>
      <c r="DT32" s="13"/>
      <c r="DU32" s="37"/>
      <c r="DV32" s="43"/>
      <c r="DW32" s="43"/>
      <c r="DX32" s="49">
        <f t="shared" si="46"/>
        <v>3130864</v>
      </c>
      <c r="DY32" s="47">
        <f t="shared" si="47"/>
        <v>1565432</v>
      </c>
    </row>
    <row r="33" spans="1:129" s="10" customFormat="1" ht="14.4" customHeight="1" x14ac:dyDescent="0.2">
      <c r="A33" s="11" t="s">
        <v>2019</v>
      </c>
      <c r="B33" s="11">
        <v>24</v>
      </c>
      <c r="C33" s="9" t="s">
        <v>2027</v>
      </c>
      <c r="D33" s="20">
        <f t="shared" si="1"/>
        <v>64695</v>
      </c>
      <c r="E33" s="20">
        <f t="shared" si="2"/>
        <v>64695</v>
      </c>
      <c r="F33" s="20">
        <f t="shared" si="3"/>
        <v>0</v>
      </c>
      <c r="G33" s="20">
        <f t="shared" si="4"/>
        <v>64695</v>
      </c>
      <c r="H33" s="20">
        <f t="shared" si="5"/>
        <v>0</v>
      </c>
      <c r="I33" s="20">
        <f t="shared" si="6"/>
        <v>0</v>
      </c>
      <c r="J33" s="20">
        <f t="shared" si="7"/>
        <v>0</v>
      </c>
      <c r="K33" s="20">
        <f t="shared" si="8"/>
        <v>0</v>
      </c>
      <c r="L33" s="20">
        <f t="shared" si="9"/>
        <v>0</v>
      </c>
      <c r="M33" s="20">
        <f t="shared" si="10"/>
        <v>0</v>
      </c>
      <c r="N33" s="20">
        <f t="shared" si="11"/>
        <v>0</v>
      </c>
      <c r="O33" s="20">
        <f t="shared" si="12"/>
        <v>0</v>
      </c>
      <c r="P33" s="20">
        <f t="shared" si="13"/>
        <v>0</v>
      </c>
      <c r="Q33" s="20">
        <f t="shared" si="14"/>
        <v>0</v>
      </c>
      <c r="R33" s="20">
        <f t="shared" si="15"/>
        <v>0</v>
      </c>
      <c r="S33" s="20">
        <f t="shared" si="16"/>
        <v>0</v>
      </c>
      <c r="T33" s="20">
        <f t="shared" si="17"/>
        <v>0</v>
      </c>
      <c r="U33" s="20">
        <f t="shared" si="18"/>
        <v>0</v>
      </c>
      <c r="V33" s="20">
        <f t="shared" si="19"/>
        <v>0</v>
      </c>
      <c r="W33" s="20">
        <f t="shared" si="20"/>
        <v>0</v>
      </c>
      <c r="X33" s="20">
        <f t="shared" si="21"/>
        <v>0</v>
      </c>
      <c r="Y33" s="20">
        <f t="shared" si="22"/>
        <v>0</v>
      </c>
      <c r="Z33" s="20">
        <f t="shared" si="23"/>
        <v>0</v>
      </c>
      <c r="AA33" s="20">
        <f t="shared" si="24"/>
        <v>0</v>
      </c>
      <c r="AB33" s="20">
        <f t="shared" si="25"/>
        <v>0</v>
      </c>
      <c r="AC33" s="20">
        <f t="shared" si="26"/>
        <v>0</v>
      </c>
      <c r="AD33" s="20">
        <f t="shared" si="27"/>
        <v>0</v>
      </c>
      <c r="AE33" s="20">
        <f t="shared" si="28"/>
        <v>0</v>
      </c>
      <c r="AF33" s="21">
        <f t="shared" si="29"/>
        <v>0</v>
      </c>
      <c r="AG33" s="20">
        <f t="shared" si="30"/>
        <v>64695</v>
      </c>
      <c r="AH33" s="20">
        <f t="shared" si="31"/>
        <v>64695</v>
      </c>
      <c r="AI33" s="16"/>
      <c r="AJ33" s="16">
        <v>64695</v>
      </c>
      <c r="AK33" s="16"/>
      <c r="AL33" s="16"/>
      <c r="AM33" s="16"/>
      <c r="AN33" s="16"/>
      <c r="AO33" s="20">
        <f t="shared" si="32"/>
        <v>0</v>
      </c>
      <c r="AP33" s="16"/>
      <c r="AQ33" s="16"/>
      <c r="AR33" s="16"/>
      <c r="AS33" s="16"/>
      <c r="AT33" s="16"/>
      <c r="AU33" s="16"/>
      <c r="AV33" s="20">
        <f t="shared" si="33"/>
        <v>0</v>
      </c>
      <c r="AW33" s="16"/>
      <c r="AX33" s="16"/>
      <c r="AY33" s="16"/>
      <c r="AZ33" s="16"/>
      <c r="BA33" s="16"/>
      <c r="BB33" s="16"/>
      <c r="BC33" s="16"/>
      <c r="BD33" s="20">
        <f t="shared" si="34"/>
        <v>0</v>
      </c>
      <c r="BE33" s="16"/>
      <c r="BF33" s="16"/>
      <c r="BG33" s="16"/>
      <c r="BH33" s="16"/>
      <c r="BI33" s="16"/>
      <c r="BJ33" s="16"/>
      <c r="BK33" s="20">
        <f t="shared" si="35"/>
        <v>0</v>
      </c>
      <c r="BL33" s="20">
        <f t="shared" si="36"/>
        <v>0</v>
      </c>
      <c r="BM33" s="16"/>
      <c r="BN33" s="16"/>
      <c r="BO33" s="16"/>
      <c r="BP33" s="16"/>
      <c r="BQ33" s="16"/>
      <c r="BR33" s="16"/>
      <c r="BS33" s="20">
        <f t="shared" si="37"/>
        <v>0</v>
      </c>
      <c r="BT33" s="16"/>
      <c r="BU33" s="16"/>
      <c r="BV33" s="16"/>
      <c r="BW33" s="16"/>
      <c r="BX33" s="16"/>
      <c r="BY33" s="16"/>
      <c r="BZ33" s="20">
        <f t="shared" si="38"/>
        <v>0</v>
      </c>
      <c r="CA33" s="16"/>
      <c r="CB33" s="16"/>
      <c r="CC33" s="16"/>
      <c r="CD33" s="16"/>
      <c r="CE33" s="16"/>
      <c r="CF33" s="16"/>
      <c r="CG33" s="16"/>
      <c r="CH33" s="20">
        <f t="shared" si="39"/>
        <v>0</v>
      </c>
      <c r="CI33" s="16"/>
      <c r="CJ33" s="16"/>
      <c r="CK33" s="16"/>
      <c r="CL33" s="19"/>
      <c r="CM33" s="19"/>
      <c r="CN33" s="49">
        <v>517560</v>
      </c>
      <c r="CO33" s="49">
        <v>258780</v>
      </c>
      <c r="CP33" s="35">
        <f t="shared" si="48"/>
        <v>0</v>
      </c>
      <c r="CQ33" s="42">
        <f t="shared" si="45"/>
        <v>0</v>
      </c>
      <c r="CR33" s="22"/>
      <c r="CS33" s="22"/>
      <c r="CT33" s="56"/>
      <c r="CU33" s="56"/>
      <c r="CV33" s="22"/>
      <c r="CW33" s="22"/>
      <c r="CX33" s="22"/>
      <c r="CY33" s="22"/>
      <c r="CZ33" s="22"/>
      <c r="DA33" s="22"/>
      <c r="DB33" s="22"/>
      <c r="DC33" s="20">
        <f t="shared" si="41"/>
        <v>0</v>
      </c>
      <c r="DD33" s="20">
        <f t="shared" si="42"/>
        <v>0</v>
      </c>
      <c r="DE33" s="23"/>
      <c r="DF33" s="24"/>
      <c r="DG33" s="25"/>
      <c r="DH33" s="25"/>
      <c r="DI33" s="26">
        <f t="shared" si="43"/>
        <v>0</v>
      </c>
      <c r="DJ33" s="24"/>
      <c r="DK33" s="24"/>
      <c r="DL33" s="24"/>
      <c r="DM33" s="24"/>
      <c r="DN33" s="25"/>
      <c r="DO33" s="24"/>
      <c r="DP33" s="24"/>
      <c r="DQ33" s="27">
        <f t="shared" si="44"/>
        <v>0</v>
      </c>
      <c r="DR33" s="25"/>
      <c r="DS33" s="13"/>
      <c r="DT33" s="13"/>
      <c r="DU33" s="37"/>
      <c r="DV33" s="43"/>
      <c r="DW33" s="43"/>
      <c r="DX33" s="49">
        <f t="shared" si="46"/>
        <v>517560</v>
      </c>
      <c r="DY33" s="47">
        <f t="shared" si="47"/>
        <v>258780</v>
      </c>
    </row>
    <row r="34" spans="1:129" s="10" customFormat="1" ht="14.4" customHeight="1" x14ac:dyDescent="0.2">
      <c r="A34" s="11" t="s">
        <v>2020</v>
      </c>
      <c r="B34" s="11">
        <v>25</v>
      </c>
      <c r="C34" s="9" t="s">
        <v>2027</v>
      </c>
      <c r="D34" s="20">
        <f t="shared" si="1"/>
        <v>388754</v>
      </c>
      <c r="E34" s="20">
        <f t="shared" si="2"/>
        <v>388754</v>
      </c>
      <c r="F34" s="20">
        <f t="shared" si="3"/>
        <v>0</v>
      </c>
      <c r="G34" s="20">
        <f t="shared" si="4"/>
        <v>388754</v>
      </c>
      <c r="H34" s="20">
        <f t="shared" si="5"/>
        <v>0</v>
      </c>
      <c r="I34" s="20">
        <f t="shared" si="6"/>
        <v>0</v>
      </c>
      <c r="J34" s="20">
        <f t="shared" si="7"/>
        <v>0</v>
      </c>
      <c r="K34" s="20">
        <f t="shared" si="8"/>
        <v>0</v>
      </c>
      <c r="L34" s="20">
        <f t="shared" si="9"/>
        <v>0</v>
      </c>
      <c r="M34" s="20">
        <f t="shared" si="10"/>
        <v>0</v>
      </c>
      <c r="N34" s="20">
        <f t="shared" si="11"/>
        <v>0</v>
      </c>
      <c r="O34" s="20">
        <f t="shared" si="12"/>
        <v>0</v>
      </c>
      <c r="P34" s="20">
        <f t="shared" si="13"/>
        <v>0</v>
      </c>
      <c r="Q34" s="20">
        <f t="shared" si="14"/>
        <v>0</v>
      </c>
      <c r="R34" s="20">
        <f t="shared" si="15"/>
        <v>0</v>
      </c>
      <c r="S34" s="20">
        <f t="shared" si="16"/>
        <v>0</v>
      </c>
      <c r="T34" s="20">
        <f t="shared" si="17"/>
        <v>0</v>
      </c>
      <c r="U34" s="20">
        <f t="shared" si="18"/>
        <v>0</v>
      </c>
      <c r="V34" s="20">
        <f t="shared" si="19"/>
        <v>0</v>
      </c>
      <c r="W34" s="20">
        <f t="shared" si="20"/>
        <v>0</v>
      </c>
      <c r="X34" s="20">
        <f t="shared" si="21"/>
        <v>0</v>
      </c>
      <c r="Y34" s="20">
        <f t="shared" si="22"/>
        <v>0</v>
      </c>
      <c r="Z34" s="20">
        <f t="shared" si="23"/>
        <v>0</v>
      </c>
      <c r="AA34" s="20">
        <f t="shared" si="24"/>
        <v>0</v>
      </c>
      <c r="AB34" s="20">
        <f t="shared" si="25"/>
        <v>0</v>
      </c>
      <c r="AC34" s="20">
        <f t="shared" si="26"/>
        <v>0</v>
      </c>
      <c r="AD34" s="20">
        <f t="shared" si="27"/>
        <v>0</v>
      </c>
      <c r="AE34" s="20">
        <f t="shared" si="28"/>
        <v>0</v>
      </c>
      <c r="AF34" s="21">
        <f t="shared" si="29"/>
        <v>0</v>
      </c>
      <c r="AG34" s="20">
        <f t="shared" si="30"/>
        <v>388754</v>
      </c>
      <c r="AH34" s="20">
        <f t="shared" si="31"/>
        <v>388754</v>
      </c>
      <c r="AI34" s="16"/>
      <c r="AJ34" s="16">
        <v>388754</v>
      </c>
      <c r="AK34" s="16"/>
      <c r="AL34" s="16"/>
      <c r="AM34" s="16"/>
      <c r="AN34" s="16"/>
      <c r="AO34" s="20">
        <f t="shared" si="32"/>
        <v>0</v>
      </c>
      <c r="AP34" s="16"/>
      <c r="AQ34" s="16"/>
      <c r="AR34" s="16"/>
      <c r="AS34" s="16"/>
      <c r="AT34" s="16"/>
      <c r="AU34" s="16"/>
      <c r="AV34" s="20">
        <f t="shared" si="33"/>
        <v>0</v>
      </c>
      <c r="AW34" s="16"/>
      <c r="AX34" s="16"/>
      <c r="AY34" s="16"/>
      <c r="AZ34" s="16"/>
      <c r="BA34" s="16"/>
      <c r="BB34" s="16"/>
      <c r="BC34" s="16"/>
      <c r="BD34" s="20">
        <f t="shared" si="34"/>
        <v>0</v>
      </c>
      <c r="BE34" s="16"/>
      <c r="BF34" s="16"/>
      <c r="BG34" s="16"/>
      <c r="BH34" s="16"/>
      <c r="BI34" s="16"/>
      <c r="BJ34" s="16"/>
      <c r="BK34" s="20">
        <f t="shared" si="35"/>
        <v>0</v>
      </c>
      <c r="BL34" s="20">
        <f t="shared" si="36"/>
        <v>0</v>
      </c>
      <c r="BM34" s="16"/>
      <c r="BN34" s="16"/>
      <c r="BO34" s="16"/>
      <c r="BP34" s="16"/>
      <c r="BQ34" s="16"/>
      <c r="BR34" s="16"/>
      <c r="BS34" s="20">
        <f t="shared" si="37"/>
        <v>0</v>
      </c>
      <c r="BT34" s="16"/>
      <c r="BU34" s="16"/>
      <c r="BV34" s="16"/>
      <c r="BW34" s="16"/>
      <c r="BX34" s="16"/>
      <c r="BY34" s="16"/>
      <c r="BZ34" s="20">
        <f t="shared" si="38"/>
        <v>0</v>
      </c>
      <c r="CA34" s="16"/>
      <c r="CB34" s="16"/>
      <c r="CC34" s="16"/>
      <c r="CD34" s="16"/>
      <c r="CE34" s="16"/>
      <c r="CF34" s="16"/>
      <c r="CG34" s="16"/>
      <c r="CH34" s="20">
        <f t="shared" si="39"/>
        <v>0</v>
      </c>
      <c r="CI34" s="16"/>
      <c r="CJ34" s="16"/>
      <c r="CK34" s="16"/>
      <c r="CL34" s="19"/>
      <c r="CM34" s="19"/>
      <c r="CN34" s="49">
        <v>3110032</v>
      </c>
      <c r="CO34" s="49">
        <v>1555016</v>
      </c>
      <c r="CP34" s="35">
        <f t="shared" si="48"/>
        <v>0</v>
      </c>
      <c r="CQ34" s="42">
        <f t="shared" si="45"/>
        <v>0</v>
      </c>
      <c r="CR34" s="22"/>
      <c r="CS34" s="22"/>
      <c r="CT34" s="56"/>
      <c r="CU34" s="56"/>
      <c r="CV34" s="22"/>
      <c r="CW34" s="22"/>
      <c r="CX34" s="22"/>
      <c r="CY34" s="22"/>
      <c r="CZ34" s="22"/>
      <c r="DA34" s="22"/>
      <c r="DB34" s="22"/>
      <c r="DC34" s="20">
        <f t="shared" si="41"/>
        <v>0</v>
      </c>
      <c r="DD34" s="20">
        <f t="shared" si="42"/>
        <v>0</v>
      </c>
      <c r="DE34" s="23"/>
      <c r="DF34" s="24"/>
      <c r="DG34" s="25"/>
      <c r="DH34" s="25"/>
      <c r="DI34" s="26">
        <f t="shared" si="43"/>
        <v>0</v>
      </c>
      <c r="DJ34" s="24"/>
      <c r="DK34" s="24"/>
      <c r="DL34" s="24"/>
      <c r="DM34" s="24"/>
      <c r="DN34" s="25"/>
      <c r="DO34" s="24"/>
      <c r="DP34" s="24"/>
      <c r="DQ34" s="27">
        <f t="shared" si="44"/>
        <v>1</v>
      </c>
      <c r="DR34" s="25">
        <v>388754</v>
      </c>
      <c r="DS34" s="13">
        <v>817657</v>
      </c>
      <c r="DT34" s="13">
        <v>408828</v>
      </c>
      <c r="DU34" s="37" t="s">
        <v>2023</v>
      </c>
      <c r="DV34" s="43">
        <v>3</v>
      </c>
      <c r="DW34" s="43">
        <v>1</v>
      </c>
      <c r="DX34" s="49">
        <f t="shared" si="46"/>
        <v>3927689</v>
      </c>
      <c r="DY34" s="47">
        <f t="shared" si="47"/>
        <v>1963844</v>
      </c>
    </row>
    <row r="35" spans="1:129" s="10" customFormat="1" ht="14.4" customHeight="1" x14ac:dyDescent="0.2">
      <c r="A35" s="11" t="s">
        <v>2021</v>
      </c>
      <c r="B35" s="11">
        <v>26</v>
      </c>
      <c r="C35" s="9" t="s">
        <v>2027</v>
      </c>
      <c r="D35" s="20">
        <f t="shared" si="1"/>
        <v>121079</v>
      </c>
      <c r="E35" s="20">
        <f t="shared" si="2"/>
        <v>121079</v>
      </c>
      <c r="F35" s="20">
        <f t="shared" si="3"/>
        <v>0</v>
      </c>
      <c r="G35" s="20">
        <f t="shared" si="4"/>
        <v>121079</v>
      </c>
      <c r="H35" s="20">
        <f t="shared" si="5"/>
        <v>0</v>
      </c>
      <c r="I35" s="20">
        <f t="shared" si="6"/>
        <v>0</v>
      </c>
      <c r="J35" s="20">
        <f t="shared" si="7"/>
        <v>0</v>
      </c>
      <c r="K35" s="20">
        <f t="shared" si="8"/>
        <v>0</v>
      </c>
      <c r="L35" s="20">
        <f t="shared" si="9"/>
        <v>0</v>
      </c>
      <c r="M35" s="20">
        <f t="shared" si="10"/>
        <v>0</v>
      </c>
      <c r="N35" s="20">
        <f t="shared" si="11"/>
        <v>0</v>
      </c>
      <c r="O35" s="20">
        <f t="shared" si="12"/>
        <v>0</v>
      </c>
      <c r="P35" s="20">
        <f t="shared" si="13"/>
        <v>0</v>
      </c>
      <c r="Q35" s="20">
        <f t="shared" si="14"/>
        <v>0</v>
      </c>
      <c r="R35" s="20">
        <f t="shared" si="15"/>
        <v>0</v>
      </c>
      <c r="S35" s="20">
        <f t="shared" si="16"/>
        <v>0</v>
      </c>
      <c r="T35" s="20">
        <f t="shared" si="17"/>
        <v>0</v>
      </c>
      <c r="U35" s="20">
        <f t="shared" si="18"/>
        <v>0</v>
      </c>
      <c r="V35" s="20">
        <f t="shared" si="19"/>
        <v>0</v>
      </c>
      <c r="W35" s="20">
        <f t="shared" si="20"/>
        <v>0</v>
      </c>
      <c r="X35" s="20">
        <f t="shared" si="21"/>
        <v>0</v>
      </c>
      <c r="Y35" s="20">
        <f t="shared" si="22"/>
        <v>0</v>
      </c>
      <c r="Z35" s="20">
        <f t="shared" si="23"/>
        <v>0</v>
      </c>
      <c r="AA35" s="20">
        <f t="shared" si="24"/>
        <v>0</v>
      </c>
      <c r="AB35" s="20">
        <f t="shared" si="25"/>
        <v>0</v>
      </c>
      <c r="AC35" s="20">
        <f t="shared" si="26"/>
        <v>0</v>
      </c>
      <c r="AD35" s="20">
        <f t="shared" si="27"/>
        <v>0</v>
      </c>
      <c r="AE35" s="20">
        <f t="shared" si="28"/>
        <v>0</v>
      </c>
      <c r="AF35" s="21">
        <f t="shared" si="29"/>
        <v>0</v>
      </c>
      <c r="AG35" s="20">
        <f t="shared" si="30"/>
        <v>121079</v>
      </c>
      <c r="AH35" s="20">
        <f t="shared" si="31"/>
        <v>121079</v>
      </c>
      <c r="AI35" s="16"/>
      <c r="AJ35" s="16">
        <v>121079</v>
      </c>
      <c r="AK35" s="16"/>
      <c r="AL35" s="16"/>
      <c r="AM35" s="16"/>
      <c r="AN35" s="16"/>
      <c r="AO35" s="20">
        <f t="shared" si="32"/>
        <v>0</v>
      </c>
      <c r="AP35" s="16"/>
      <c r="AQ35" s="16"/>
      <c r="AR35" s="16"/>
      <c r="AS35" s="16"/>
      <c r="AT35" s="16"/>
      <c r="AU35" s="16"/>
      <c r="AV35" s="20">
        <f t="shared" si="33"/>
        <v>0</v>
      </c>
      <c r="AW35" s="16"/>
      <c r="AX35" s="16"/>
      <c r="AY35" s="16"/>
      <c r="AZ35" s="16"/>
      <c r="BA35" s="16"/>
      <c r="BB35" s="16"/>
      <c r="BC35" s="16"/>
      <c r="BD35" s="20">
        <f t="shared" si="34"/>
        <v>0</v>
      </c>
      <c r="BE35" s="16"/>
      <c r="BF35" s="16"/>
      <c r="BG35" s="16"/>
      <c r="BH35" s="16"/>
      <c r="BI35" s="16"/>
      <c r="BJ35" s="16"/>
      <c r="BK35" s="20">
        <f t="shared" si="35"/>
        <v>0</v>
      </c>
      <c r="BL35" s="20">
        <f t="shared" si="36"/>
        <v>0</v>
      </c>
      <c r="BM35" s="16"/>
      <c r="BN35" s="16"/>
      <c r="BO35" s="16"/>
      <c r="BP35" s="16"/>
      <c r="BQ35" s="16"/>
      <c r="BR35" s="16"/>
      <c r="BS35" s="20">
        <f t="shared" si="37"/>
        <v>0</v>
      </c>
      <c r="BT35" s="16"/>
      <c r="BU35" s="16"/>
      <c r="BV35" s="16"/>
      <c r="BW35" s="16"/>
      <c r="BX35" s="16"/>
      <c r="BY35" s="16"/>
      <c r="BZ35" s="20">
        <f t="shared" si="38"/>
        <v>0</v>
      </c>
      <c r="CA35" s="16"/>
      <c r="CB35" s="16"/>
      <c r="CC35" s="16"/>
      <c r="CD35" s="16"/>
      <c r="CE35" s="16"/>
      <c r="CF35" s="16"/>
      <c r="CG35" s="16"/>
      <c r="CH35" s="20">
        <f t="shared" si="39"/>
        <v>0</v>
      </c>
      <c r="CI35" s="16"/>
      <c r="CJ35" s="16"/>
      <c r="CK35" s="16"/>
      <c r="CL35" s="19"/>
      <c r="CM35" s="19"/>
      <c r="CN35" s="49">
        <v>968632</v>
      </c>
      <c r="CO35" s="49">
        <v>484316</v>
      </c>
      <c r="CP35" s="35">
        <f t="shared" si="48"/>
        <v>0</v>
      </c>
      <c r="CQ35" s="42">
        <f t="shared" si="45"/>
        <v>0</v>
      </c>
      <c r="CR35" s="22"/>
      <c r="CS35" s="22"/>
      <c r="CT35" s="56"/>
      <c r="CU35" s="56"/>
      <c r="CV35" s="22"/>
      <c r="CW35" s="22"/>
      <c r="CX35" s="22"/>
      <c r="CY35" s="22"/>
      <c r="CZ35" s="22"/>
      <c r="DA35" s="22"/>
      <c r="DB35" s="22"/>
      <c r="DC35" s="20">
        <f t="shared" si="41"/>
        <v>0</v>
      </c>
      <c r="DD35" s="20">
        <f t="shared" si="42"/>
        <v>0</v>
      </c>
      <c r="DE35" s="23"/>
      <c r="DF35" s="24"/>
      <c r="DG35" s="25"/>
      <c r="DH35" s="25"/>
      <c r="DI35" s="26">
        <f t="shared" si="43"/>
        <v>0</v>
      </c>
      <c r="DJ35" s="24"/>
      <c r="DK35" s="24"/>
      <c r="DL35" s="24"/>
      <c r="DM35" s="24"/>
      <c r="DN35" s="25"/>
      <c r="DO35" s="24"/>
      <c r="DP35" s="24"/>
      <c r="DQ35" s="27">
        <f t="shared" si="44"/>
        <v>0</v>
      </c>
      <c r="DR35" s="25"/>
      <c r="DS35" s="13"/>
      <c r="DT35" s="13"/>
      <c r="DU35" s="37"/>
      <c r="DV35" s="43"/>
      <c r="DW35" s="43"/>
      <c r="DX35" s="49">
        <f t="shared" si="46"/>
        <v>968632</v>
      </c>
      <c r="DY35" s="47">
        <f t="shared" si="47"/>
        <v>484316</v>
      </c>
    </row>
    <row r="36" spans="1:129" s="10" customFormat="1" ht="14.4" customHeight="1" x14ac:dyDescent="0.2">
      <c r="A36" s="11" t="s">
        <v>2022</v>
      </c>
      <c r="B36" s="11">
        <v>27</v>
      </c>
      <c r="C36" s="9" t="s">
        <v>2027</v>
      </c>
      <c r="D36" s="20">
        <f t="shared" si="1"/>
        <v>30533</v>
      </c>
      <c r="E36" s="20">
        <f t="shared" si="2"/>
        <v>30533</v>
      </c>
      <c r="F36" s="20">
        <f t="shared" si="3"/>
        <v>21267</v>
      </c>
      <c r="G36" s="20">
        <f t="shared" si="4"/>
        <v>9266</v>
      </c>
      <c r="H36" s="20">
        <f t="shared" si="5"/>
        <v>0</v>
      </c>
      <c r="I36" s="20">
        <f t="shared" si="6"/>
        <v>0</v>
      </c>
      <c r="J36" s="20">
        <f t="shared" si="7"/>
        <v>0</v>
      </c>
      <c r="K36" s="20">
        <f t="shared" si="8"/>
        <v>0</v>
      </c>
      <c r="L36" s="20">
        <f t="shared" si="9"/>
        <v>0</v>
      </c>
      <c r="M36" s="20">
        <f t="shared" si="10"/>
        <v>0</v>
      </c>
      <c r="N36" s="20">
        <f t="shared" si="11"/>
        <v>0</v>
      </c>
      <c r="O36" s="20">
        <f t="shared" si="12"/>
        <v>0</v>
      </c>
      <c r="P36" s="20">
        <f t="shared" si="13"/>
        <v>0</v>
      </c>
      <c r="Q36" s="20">
        <f t="shared" si="14"/>
        <v>0</v>
      </c>
      <c r="R36" s="20">
        <f t="shared" si="15"/>
        <v>0</v>
      </c>
      <c r="S36" s="20">
        <f t="shared" si="16"/>
        <v>0</v>
      </c>
      <c r="T36" s="20">
        <f t="shared" si="17"/>
        <v>0</v>
      </c>
      <c r="U36" s="20">
        <f t="shared" si="18"/>
        <v>0</v>
      </c>
      <c r="V36" s="20">
        <f t="shared" si="19"/>
        <v>0</v>
      </c>
      <c r="W36" s="20">
        <f t="shared" si="20"/>
        <v>0</v>
      </c>
      <c r="X36" s="20">
        <f t="shared" si="21"/>
        <v>0</v>
      </c>
      <c r="Y36" s="20">
        <f t="shared" si="22"/>
        <v>0</v>
      </c>
      <c r="Z36" s="20">
        <f t="shared" si="23"/>
        <v>0</v>
      </c>
      <c r="AA36" s="20">
        <f t="shared" si="24"/>
        <v>0</v>
      </c>
      <c r="AB36" s="20">
        <f t="shared" si="25"/>
        <v>0</v>
      </c>
      <c r="AC36" s="20">
        <f t="shared" si="26"/>
        <v>0</v>
      </c>
      <c r="AD36" s="20">
        <f t="shared" si="27"/>
        <v>0</v>
      </c>
      <c r="AE36" s="20">
        <f t="shared" si="28"/>
        <v>0</v>
      </c>
      <c r="AF36" s="21">
        <f t="shared" si="29"/>
        <v>0</v>
      </c>
      <c r="AG36" s="20">
        <f t="shared" si="30"/>
        <v>30533</v>
      </c>
      <c r="AH36" s="20">
        <f t="shared" si="31"/>
        <v>30533</v>
      </c>
      <c r="AI36" s="16">
        <v>21267</v>
      </c>
      <c r="AJ36" s="16">
        <v>9266</v>
      </c>
      <c r="AK36" s="16"/>
      <c r="AL36" s="16"/>
      <c r="AM36" s="16"/>
      <c r="AN36" s="16"/>
      <c r="AO36" s="20">
        <f t="shared" si="32"/>
        <v>0</v>
      </c>
      <c r="AP36" s="16"/>
      <c r="AQ36" s="16"/>
      <c r="AR36" s="16"/>
      <c r="AS36" s="16"/>
      <c r="AT36" s="16"/>
      <c r="AU36" s="16"/>
      <c r="AV36" s="20">
        <f t="shared" si="33"/>
        <v>0</v>
      </c>
      <c r="AW36" s="16"/>
      <c r="AX36" s="16"/>
      <c r="AY36" s="16"/>
      <c r="AZ36" s="16"/>
      <c r="BA36" s="16"/>
      <c r="BB36" s="16"/>
      <c r="BC36" s="16"/>
      <c r="BD36" s="20">
        <f t="shared" si="34"/>
        <v>0</v>
      </c>
      <c r="BE36" s="16"/>
      <c r="BF36" s="16"/>
      <c r="BG36" s="16"/>
      <c r="BH36" s="16"/>
      <c r="BI36" s="16"/>
      <c r="BJ36" s="16"/>
      <c r="BK36" s="20">
        <f t="shared" si="35"/>
        <v>0</v>
      </c>
      <c r="BL36" s="20">
        <f t="shared" si="36"/>
        <v>0</v>
      </c>
      <c r="BM36" s="16"/>
      <c r="BN36" s="16"/>
      <c r="BO36" s="16"/>
      <c r="BP36" s="16"/>
      <c r="BQ36" s="16"/>
      <c r="BR36" s="16"/>
      <c r="BS36" s="20">
        <f t="shared" si="37"/>
        <v>0</v>
      </c>
      <c r="BT36" s="16"/>
      <c r="BU36" s="16"/>
      <c r="BV36" s="16"/>
      <c r="BW36" s="16"/>
      <c r="BX36" s="16"/>
      <c r="BY36" s="16"/>
      <c r="BZ36" s="20">
        <f t="shared" si="38"/>
        <v>0</v>
      </c>
      <c r="CA36" s="16"/>
      <c r="CB36" s="16"/>
      <c r="CC36" s="16"/>
      <c r="CD36" s="16"/>
      <c r="CE36" s="16"/>
      <c r="CF36" s="16"/>
      <c r="CG36" s="16"/>
      <c r="CH36" s="20">
        <f t="shared" si="39"/>
        <v>0</v>
      </c>
      <c r="CI36" s="16"/>
      <c r="CJ36" s="16"/>
      <c r="CK36" s="16"/>
      <c r="CL36" s="19"/>
      <c r="CM36" s="19"/>
      <c r="CN36" s="49">
        <v>520735</v>
      </c>
      <c r="CO36" s="49">
        <v>260367</v>
      </c>
      <c r="CP36" s="35">
        <f t="shared" si="48"/>
        <v>0</v>
      </c>
      <c r="CQ36" s="42">
        <f t="shared" si="45"/>
        <v>0</v>
      </c>
      <c r="CR36" s="22"/>
      <c r="CS36" s="22"/>
      <c r="CT36" s="56"/>
      <c r="CU36" s="56"/>
      <c r="CV36" s="22"/>
      <c r="CW36" s="22"/>
      <c r="CX36" s="22"/>
      <c r="CY36" s="22"/>
      <c r="CZ36" s="22"/>
      <c r="DA36" s="22"/>
      <c r="DB36" s="22"/>
      <c r="DC36" s="20">
        <f t="shared" si="41"/>
        <v>0</v>
      </c>
      <c r="DD36" s="20">
        <f t="shared" si="42"/>
        <v>0</v>
      </c>
      <c r="DE36" s="23"/>
      <c r="DF36" s="24"/>
      <c r="DG36" s="25"/>
      <c r="DH36" s="25"/>
      <c r="DI36" s="26">
        <f t="shared" si="43"/>
        <v>0</v>
      </c>
      <c r="DJ36" s="24"/>
      <c r="DK36" s="24"/>
      <c r="DL36" s="24"/>
      <c r="DM36" s="24"/>
      <c r="DN36" s="25"/>
      <c r="DO36" s="24"/>
      <c r="DP36" s="24"/>
      <c r="DQ36" s="27">
        <f t="shared" si="44"/>
        <v>0</v>
      </c>
      <c r="DR36" s="25"/>
      <c r="DS36" s="13"/>
      <c r="DT36" s="13"/>
      <c r="DU36" s="37"/>
      <c r="DV36" s="43"/>
      <c r="DW36" s="43"/>
      <c r="DX36" s="49">
        <f t="shared" si="46"/>
        <v>520735</v>
      </c>
      <c r="DY36" s="47">
        <f t="shared" si="47"/>
        <v>260367</v>
      </c>
    </row>
  </sheetData>
  <dataConsolidate/>
  <mergeCells count="152">
    <mergeCell ref="DX2:DX9"/>
    <mergeCell ref="DY3:DY9"/>
    <mergeCell ref="CY3:DB4"/>
    <mergeCell ref="CI5:CM5"/>
    <mergeCell ref="CJ6:CJ9"/>
    <mergeCell ref="CM6:CM9"/>
    <mergeCell ref="CT6:CT9"/>
    <mergeCell ref="CU6:CU9"/>
    <mergeCell ref="CV6:CV9"/>
    <mergeCell ref="CW7:CW9"/>
    <mergeCell ref="CN2:CN9"/>
    <mergeCell ref="CO3:CO9"/>
    <mergeCell ref="BJ4:CL4"/>
    <mergeCell ref="CI6:CI9"/>
    <mergeCell ref="BR6:BR9"/>
    <mergeCell ref="BO6:BO9"/>
    <mergeCell ref="CP3:CP9"/>
    <mergeCell ref="CP2:DB2"/>
    <mergeCell ref="CS6:CS9"/>
    <mergeCell ref="DN2:DO3"/>
    <mergeCell ref="DK5:DM5"/>
    <mergeCell ref="DC2:DH2"/>
    <mergeCell ref="DG5:DG9"/>
    <mergeCell ref="DM6:DM9"/>
    <mergeCell ref="DK6:DK9"/>
    <mergeCell ref="DL6:DL9"/>
    <mergeCell ref="DJ4:DM4"/>
    <mergeCell ref="DI4:DI9"/>
    <mergeCell ref="DH6:DH9"/>
    <mergeCell ref="DD4:DD9"/>
    <mergeCell ref="DJ5:DJ9"/>
    <mergeCell ref="DC3:DC9"/>
    <mergeCell ref="DE5:DE9"/>
    <mergeCell ref="DE3:DF4"/>
    <mergeCell ref="DG3:DH4"/>
    <mergeCell ref="DF6:DF9"/>
    <mergeCell ref="Q5:Q9"/>
    <mergeCell ref="J5:J9"/>
    <mergeCell ref="I5:I9"/>
    <mergeCell ref="AG5:AG9"/>
    <mergeCell ref="T5:T9"/>
    <mergeCell ref="U5:U9"/>
    <mergeCell ref="B2:B9"/>
    <mergeCell ref="CC6:CC9"/>
    <mergeCell ref="BV6:BV9"/>
    <mergeCell ref="BZ5:BZ9"/>
    <mergeCell ref="BS5:BS9"/>
    <mergeCell ref="BY6:BY9"/>
    <mergeCell ref="AP5:AU5"/>
    <mergeCell ref="AW5:BC5"/>
    <mergeCell ref="M5:M9"/>
    <mergeCell ref="N5:N9"/>
    <mergeCell ref="AS6:AS9"/>
    <mergeCell ref="BX6:BX9"/>
    <mergeCell ref="BN6:BN9"/>
    <mergeCell ref="BW6:BW9"/>
    <mergeCell ref="CA6:CA9"/>
    <mergeCell ref="CB6:CB9"/>
    <mergeCell ref="AI5:AN5"/>
    <mergeCell ref="AI6:AI9"/>
    <mergeCell ref="AR6:AR9"/>
    <mergeCell ref="AT6:AT9"/>
    <mergeCell ref="CQ3:CX4"/>
    <mergeCell ref="CQ5:CQ9"/>
    <mergeCell ref="CX5:CX9"/>
    <mergeCell ref="AK6:AK9"/>
    <mergeCell ref="AL6:AL9"/>
    <mergeCell ref="AX6:AX9"/>
    <mergeCell ref="AZ6:AZ9"/>
    <mergeCell ref="AP6:AP9"/>
    <mergeCell ref="BK5:BK9"/>
    <mergeCell ref="BM6:BM9"/>
    <mergeCell ref="BA6:BA9"/>
    <mergeCell ref="AY6:AY9"/>
    <mergeCell ref="AW6:AW9"/>
    <mergeCell ref="BU6:BU9"/>
    <mergeCell ref="BF6:BF9"/>
    <mergeCell ref="AO5:AO9"/>
    <mergeCell ref="CH5:CH9"/>
    <mergeCell ref="AQ6:AQ9"/>
    <mergeCell ref="CE6:CE9"/>
    <mergeCell ref="BQ6:BQ9"/>
    <mergeCell ref="CR6:CR9"/>
    <mergeCell ref="BM5:BR5"/>
    <mergeCell ref="BT5:BY5"/>
    <mergeCell ref="CD6:CD9"/>
    <mergeCell ref="BL5:BL9"/>
    <mergeCell ref="CF6:CF9"/>
    <mergeCell ref="BP6:BP9"/>
    <mergeCell ref="BT6:BT9"/>
    <mergeCell ref="CA5:CG5"/>
    <mergeCell ref="CL6:CL9"/>
    <mergeCell ref="CG6:CG9"/>
    <mergeCell ref="CK6:CK9"/>
    <mergeCell ref="DB5:DB9"/>
    <mergeCell ref="E4:E9"/>
    <mergeCell ref="L4:L9"/>
    <mergeCell ref="S4:S9"/>
    <mergeCell ref="F5:F9"/>
    <mergeCell ref="G5:G9"/>
    <mergeCell ref="C2:C9"/>
    <mergeCell ref="D2:D9"/>
    <mergeCell ref="AM6:AM9"/>
    <mergeCell ref="AB5:AB9"/>
    <mergeCell ref="AA4:AA9"/>
    <mergeCell ref="AC5:AC9"/>
    <mergeCell ref="Y5:Y9"/>
    <mergeCell ref="P5:P9"/>
    <mergeCell ref="AD5:AD9"/>
    <mergeCell ref="K5:K9"/>
    <mergeCell ref="AH5:AH9"/>
    <mergeCell ref="X5:X9"/>
    <mergeCell ref="H5:H9"/>
    <mergeCell ref="V5:V9"/>
    <mergeCell ref="AG4:BH4"/>
    <mergeCell ref="W5:W9"/>
    <mergeCell ref="AJ6:AJ9"/>
    <mergeCell ref="BE5:BI5"/>
    <mergeCell ref="A1:A9"/>
    <mergeCell ref="DP2:DP9"/>
    <mergeCell ref="DN4:DN9"/>
    <mergeCell ref="DI2:DM3"/>
    <mergeCell ref="O5:O9"/>
    <mergeCell ref="R5:R9"/>
    <mergeCell ref="Z5:Z9"/>
    <mergeCell ref="AF5:AF9"/>
    <mergeCell ref="AV5:AV9"/>
    <mergeCell ref="BB6:BB9"/>
    <mergeCell ref="DO5:DO9"/>
    <mergeCell ref="AE5:AE9"/>
    <mergeCell ref="BD5:BD9"/>
    <mergeCell ref="BG6:BG9"/>
    <mergeCell ref="BH6:BH9"/>
    <mergeCell ref="BE6:BE9"/>
    <mergeCell ref="AN6:AN9"/>
    <mergeCell ref="AU6:AU9"/>
    <mergeCell ref="BC6:BC9"/>
    <mergeCell ref="BI6:BI9"/>
    <mergeCell ref="BJ5:BJ9"/>
    <mergeCell ref="CY5:CY9"/>
    <mergeCell ref="CZ5:CZ9"/>
    <mergeCell ref="DA5:DA9"/>
    <mergeCell ref="DQ2:DS3"/>
    <mergeCell ref="DU2:DW3"/>
    <mergeCell ref="DQ4:DQ9"/>
    <mergeCell ref="DR4:DR9"/>
    <mergeCell ref="DS4:DS9"/>
    <mergeCell ref="DU4:DW5"/>
    <mergeCell ref="DT5:DT9"/>
    <mergeCell ref="DU6:DU9"/>
    <mergeCell ref="DV6:DV9"/>
    <mergeCell ref="DW6:DW9"/>
  </mergeCells>
  <phoneticPr fontId="3"/>
  <conditionalFormatting sqref="DK10:DK36">
    <cfRule type="cellIs" dxfId="123" priority="524" stopIfTrue="1" operator="greaterThan">
      <formula>E10</formula>
    </cfRule>
  </conditionalFormatting>
  <conditionalFormatting sqref="DL10:DL36">
    <cfRule type="cellIs" dxfId="122" priority="525" stopIfTrue="1" operator="greaterThan">
      <formula>L10</formula>
    </cfRule>
  </conditionalFormatting>
  <conditionalFormatting sqref="DM10:DM36">
    <cfRule type="cellIs" dxfId="121" priority="526" stopIfTrue="1" operator="greaterThan">
      <formula>S10</formula>
    </cfRule>
  </conditionalFormatting>
  <conditionalFormatting sqref="BZ10:BZ36">
    <cfRule type="cellIs" dxfId="120" priority="694" stopIfTrue="1" operator="notEqual">
      <formula>CA10+CB10+CC10+CD10+CE10+CF10+CG10</formula>
    </cfRule>
  </conditionalFormatting>
  <conditionalFormatting sqref="AG10:AG36">
    <cfRule type="cellIs" dxfId="119" priority="700" stopIfTrue="1" operator="notEqual">
      <formula>AH10+AO10+AV10+BD10</formula>
    </cfRule>
  </conditionalFormatting>
  <conditionalFormatting sqref="CH10:CH36">
    <cfRule type="cellIs" dxfId="118" priority="725" stopIfTrue="1" operator="notEqual">
      <formula>CI10+CJ10+CK10+CL10+CM10</formula>
    </cfRule>
  </conditionalFormatting>
  <conditionalFormatting sqref="C10:C36">
    <cfRule type="cellIs" dxfId="117" priority="731" stopIfTrue="1" operator="notEqual">
      <formula>IF(BK10*AG10&gt;0,"通特併存",IF(AG10&lt;&gt;0,"通常",IF(BK10&lt;&gt;0,"特認",IF(BK10*AG10=0,""))))</formula>
    </cfRule>
  </conditionalFormatting>
  <conditionalFormatting sqref="BK10:BK36">
    <cfRule type="cellIs" dxfId="116" priority="805" stopIfTrue="1" operator="notEqual">
      <formula>$BL10+$BS10+$BZ10+$CH10</formula>
    </cfRule>
  </conditionalFormatting>
  <conditionalFormatting sqref="DE10:DE36">
    <cfRule type="cellIs" dxfId="115" priority="839" stopIfTrue="1" operator="greaterThan">
      <formula>E10+L10+S10</formula>
    </cfRule>
  </conditionalFormatting>
  <conditionalFormatting sqref="DG10:DG36">
    <cfRule type="cellIs" dxfId="114" priority="855" stopIfTrue="1" operator="greaterThan">
      <formula>E10+L10+S10</formula>
    </cfRule>
  </conditionalFormatting>
  <conditionalFormatting sqref="DN10:DN36">
    <cfRule type="cellIs" dxfId="113" priority="865" stopIfTrue="1" operator="greaterThan">
      <formula>D10</formula>
    </cfRule>
  </conditionalFormatting>
  <conditionalFormatting sqref="G10:G36">
    <cfRule type="cellIs" priority="351" stopIfTrue="1" operator="greaterThan">
      <formula>$D10</formula>
    </cfRule>
  </conditionalFormatting>
  <conditionalFormatting sqref="T10:Z36 M10:R36">
    <cfRule type="cellIs" dxfId="112" priority="1079" stopIfTrue="1" operator="notEqual">
      <formula>AP10+BT10</formula>
    </cfRule>
  </conditionalFormatting>
  <conditionalFormatting sqref="BL10:BL36 BS10:BS36">
    <cfRule type="cellIs" dxfId="111" priority="340" operator="notEqual">
      <formula>BM10+BN10+BO10+BP10+BQ10+BR10</formula>
    </cfRule>
  </conditionalFormatting>
  <conditionalFormatting sqref="DO10:DO36">
    <cfRule type="cellIs" dxfId="110" priority="217" operator="greaterThan">
      <formula>DN10</formula>
    </cfRule>
  </conditionalFormatting>
  <conditionalFormatting sqref="E10:E36 L10:L36">
    <cfRule type="cellIs" dxfId="109" priority="1385" stopIfTrue="1" operator="notEqual">
      <formula>AH10+BL10</formula>
    </cfRule>
    <cfRule type="cellIs" dxfId="108" priority="1386" stopIfTrue="1" operator="notEqual">
      <formula>F10+G10+H10+I10+J10+K10</formula>
    </cfRule>
  </conditionalFormatting>
  <conditionalFormatting sqref="S10:S36">
    <cfRule type="cellIs" dxfId="107" priority="1389" stopIfTrue="1" operator="notEqual">
      <formula>AV10+BZ10</formula>
    </cfRule>
    <cfRule type="cellIs" dxfId="106" priority="1390" stopIfTrue="1" operator="notEqual">
      <formula>T10+U10+V10+W10+X10+Y10+Z10</formula>
    </cfRule>
  </conditionalFormatting>
  <conditionalFormatting sqref="AA10:AA36">
    <cfRule type="cellIs" dxfId="105" priority="1391" stopIfTrue="1" operator="notEqual">
      <formula>BD10+CH10</formula>
    </cfRule>
    <cfRule type="cellIs" dxfId="104" priority="1392" stopIfTrue="1" operator="notEqual">
      <formula>AB10+AC10+AD10+AE10+AF10</formula>
    </cfRule>
  </conditionalFormatting>
  <conditionalFormatting sqref="AO10:AO36">
    <cfRule type="cellIs" dxfId="103" priority="1393" operator="notEqual">
      <formula>SUM(AP10:AU10)</formula>
    </cfRule>
    <cfRule type="cellIs" dxfId="102" priority="1394" stopIfTrue="1" operator="greaterThan">
      <formula>D10</formula>
    </cfRule>
  </conditionalFormatting>
  <conditionalFormatting sqref="CP10:CP36">
    <cfRule type="cellIs" dxfId="101" priority="128" operator="notEqual">
      <formula>CQ10+CX10+CY10+CZ10+DA10+DB10</formula>
    </cfRule>
  </conditionalFormatting>
  <conditionalFormatting sqref="CQ10:CQ36">
    <cfRule type="cellIs" dxfId="100" priority="127" operator="notEqual">
      <formula>CR10+CS10+CT10+CU10+CV10</formula>
    </cfRule>
  </conditionalFormatting>
  <conditionalFormatting sqref="CW10:CW36">
    <cfRule type="expression" dxfId="99" priority="126">
      <formula>IF(CV10&gt;=1,CW10="")</formula>
    </cfRule>
  </conditionalFormatting>
  <conditionalFormatting sqref="CV10:CV36">
    <cfRule type="expression" dxfId="98" priority="125">
      <formula>IF(CW10&lt;&gt;"",CV10=0)</formula>
    </cfRule>
  </conditionalFormatting>
  <conditionalFormatting sqref="CN10:CO36">
    <cfRule type="expression" dxfId="97" priority="124">
      <formula>AND($D10&gt;1,CN10="")</formula>
    </cfRule>
  </conditionalFormatting>
  <conditionalFormatting sqref="CO10:CO36">
    <cfRule type="cellIs" dxfId="96" priority="123" operator="greaterThan">
      <formula>CN10*0.5</formula>
    </cfRule>
  </conditionalFormatting>
  <conditionalFormatting sqref="BQ10:BQ36">
    <cfRule type="cellIs" dxfId="95" priority="122" operator="greaterThanOrEqual">
      <formula>1</formula>
    </cfRule>
  </conditionalFormatting>
  <conditionalFormatting sqref="BW10:BW36">
    <cfRule type="cellIs" dxfId="94" priority="121" operator="greaterThanOrEqual">
      <formula>1</formula>
    </cfRule>
  </conditionalFormatting>
  <conditionalFormatting sqref="CE10:CE36">
    <cfRule type="cellIs" dxfId="93" priority="120" operator="greaterThanOrEqual">
      <formula>1</formula>
    </cfRule>
  </conditionalFormatting>
  <conditionalFormatting sqref="CK10:CK36">
    <cfRule type="cellIs" dxfId="92" priority="119" operator="greaterThanOrEqual">
      <formula>1</formula>
    </cfRule>
  </conditionalFormatting>
  <conditionalFormatting sqref="BJ10:BJ36">
    <cfRule type="expression" dxfId="91" priority="31">
      <formula>IF(BK10&gt;0,BJ10="")</formula>
    </cfRule>
    <cfRule type="expression" dxfId="90" priority="33">
      <formula>IF(BK10=0,BJ10&gt;0)</formula>
    </cfRule>
  </conditionalFormatting>
  <conditionalFormatting sqref="D10:D36">
    <cfRule type="cellIs" dxfId="89" priority="1381" operator="lessThan">
      <formula>10000</formula>
    </cfRule>
    <cfRule type="cellIs" dxfId="88" priority="1382" stopIfTrue="1" operator="equal">
      <formula>0</formula>
    </cfRule>
    <cfRule type="cellIs" dxfId="87" priority="1383" stopIfTrue="1" operator="notEqual">
      <formula>AG10+BK10</formula>
    </cfRule>
    <cfRule type="cellIs" dxfId="86" priority="1384" stopIfTrue="1" operator="notEqual">
      <formula>E10+L10+S10+AA10</formula>
    </cfRule>
  </conditionalFormatting>
  <conditionalFormatting sqref="DC10:DC36">
    <cfRule type="cellIs" dxfId="85" priority="1398" stopIfTrue="1" operator="greaterThan">
      <formula>E10+L10+S10</formula>
    </cfRule>
    <cfRule type="cellIs" dxfId="84" priority="1399" stopIfTrue="1" operator="notEqual">
      <formula>DE10+DG10</formula>
    </cfRule>
  </conditionalFormatting>
  <conditionalFormatting sqref="DD10:DD36">
    <cfRule type="cellIs" dxfId="83" priority="837" stopIfTrue="1" operator="greaterThan">
      <formula>DC10</formula>
    </cfRule>
    <cfRule type="cellIs" dxfId="82" priority="838" stopIfTrue="1" operator="notEqual">
      <formula>DF10+DH10</formula>
    </cfRule>
  </conditionalFormatting>
  <conditionalFormatting sqref="DF10:DF36">
    <cfRule type="cellIs" dxfId="81" priority="200" operator="greaterThan">
      <formula>DE10</formula>
    </cfRule>
    <cfRule type="expression" dxfId="80" priority="347">
      <formula>IF($DE10&gt;0,$DE10&lt;$DF10)</formula>
    </cfRule>
  </conditionalFormatting>
  <conditionalFormatting sqref="DH10:DH36">
    <cfRule type="cellIs" dxfId="79" priority="201" operator="greaterThan">
      <formula>DG10</formula>
    </cfRule>
    <cfRule type="expression" dxfId="78" priority="344">
      <formula>IF($DG10&gt;0,$DG10&lt;$DH10)</formula>
    </cfRule>
  </conditionalFormatting>
  <conditionalFormatting sqref="DI10:DI36">
    <cfRule type="cellIs" dxfId="77" priority="1400" stopIfTrue="1" operator="greaterThan">
      <formula>E10+L10+S10</formula>
    </cfRule>
    <cfRule type="cellIs" dxfId="76" priority="1401" stopIfTrue="1" operator="notEqual">
      <formula>DK10+DL10+DM10</formula>
    </cfRule>
  </conditionalFormatting>
  <conditionalFormatting sqref="DJ10:DJ36">
    <cfRule type="cellIs" dxfId="75" priority="202" operator="greaterThan">
      <formula>DI10</formula>
    </cfRule>
    <cfRule type="expression" dxfId="74" priority="234">
      <formula>IF(DI10&gt;0,DI10&lt;DJ10)</formula>
    </cfRule>
  </conditionalFormatting>
  <conditionalFormatting sqref="DW10:DW36">
    <cfRule type="cellIs" dxfId="73" priority="5" operator="equal">
      <formula>3</formula>
    </cfRule>
  </conditionalFormatting>
  <conditionalFormatting sqref="DX10:DY36">
    <cfRule type="expression" dxfId="72" priority="2">
      <formula>AND($D10&gt;1,DX10="")</formula>
    </cfRule>
  </conditionalFormatting>
  <conditionalFormatting sqref="DY10:DY36">
    <cfRule type="cellIs" dxfId="71" priority="1" operator="greaterThan">
      <formula>DX10*0.5</formula>
    </cfRule>
  </conditionalFormatting>
  <conditionalFormatting sqref="DV10:DV36">
    <cfRule type="expression" dxfId="70" priority="11">
      <formula>IF(#REF!=0,#REF!&lt;&gt;"")</formula>
    </cfRule>
    <cfRule type="expression" dxfId="69" priority="12">
      <formula>IF(#REF!=1,#REF!="")</formula>
    </cfRule>
  </conditionalFormatting>
  <conditionalFormatting sqref="DW10:DW36">
    <cfRule type="expression" dxfId="68" priority="3">
      <formula>AND(#REF!=0,#REF!&lt;&gt;"")</formula>
    </cfRule>
    <cfRule type="expression" dxfId="67" priority="4">
      <formula>AND(#REF!=1,#REF!="")</formula>
    </cfRule>
  </conditionalFormatting>
  <dataValidations count="62">
    <dataValidation type="whole" imeMode="off" operator="greaterThan" allowBlank="1" showInputMessage="1" showErrorMessage="1" errorTitle="面積入力セル" error="面積の単位は㎡_x000a_（小数点第１位切り捨て、整数止め）" sqref="AI10:AN36 BM10:BR36 BT10:BY36 CA10:CG36 BE10:BI36 AW10:BC36 CX10:DB36 CR10:CV36 CI10:CO36 AP10:AU36 DX10:DY36" xr:uid="{F85F6724-22B1-4330-BE2B-4BAFDEDD5879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G10:DG36 DE10:DE36" xr:uid="{334DCDFC-CD34-4CB4-B8E4-C25E73E65C16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J10:DO36" xr:uid="{5E4AC6B8-E98E-4F64-AFF8-D3566052212A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F10:DF36" xr:uid="{1904865B-025F-4682-B4A6-0B3A02FDE4BD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H10:DH36" xr:uid="{B83152EA-B0A6-4468-B0F7-7F17A9D5BA83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P10:DP36" xr:uid="{FC3D8055-7FB1-4BE0-9033-5E9289B22D84}">
      <formula1>0</formula1>
    </dataValidation>
    <dataValidation type="custom" imeMode="halfAlpha" allowBlank="1" showInputMessage="1" showErrorMessage="1" errorTitle="関数セル" error="計算式が入っています。変更しないで下さい。" sqref="C10:C36" xr:uid="{1FBDF3B6-8614-4C8C-A5BE-5088496586C3}">
      <formula1>"IF(BO12*AK12&gt;0,""通特併存"",IF(AK12&lt;&gt;0,""通常"",IF(BO12&lt;&gt;0,""特認"",IF(BO12*AK12=0,""""))))"</formula1>
    </dataValidation>
    <dataValidation type="custom" imeMode="off" allowBlank="1" showInputMessage="1" showErrorMessage="1" errorTitle="関数セル" error="計算式が入っています。変更しないで下さい。" sqref="D10:D36" xr:uid="{D5231856-1F5F-4F7D-85AA-003A9F03B056}">
      <formula1>"I12+P12+W12+AE12"</formula1>
    </dataValidation>
    <dataValidation type="custom" allowBlank="1" showInputMessage="1" showErrorMessage="1" error="計算式が入っています。変更しないで下さい。" sqref="L10:L36" xr:uid="{B4A36730-0DB3-4779-A99C-E9641E6FDEA1}">
      <formula1>"Q12+R12+S12+T12+U12+V12"</formula1>
    </dataValidation>
    <dataValidation type="custom" allowBlank="1" showInputMessage="1" showErrorMessage="1" errorTitle="関数セル" error="計算式が入っています。変更しないで下さい。" sqref="AF10:AF36" xr:uid="{B1A3088D-1FDB-4CA6-942C-F76049D74968}">
      <formula1>"BM12+CQ12"</formula1>
    </dataValidation>
    <dataValidation type="custom" allowBlank="1" showInputMessage="1" showErrorMessage="1" error="計算式が入っています。変更しないで下さい。" sqref="S10:S36" xr:uid="{D478FBC5-B2E4-4A86-84E4-18AD03B7FB14}">
      <formula1>"X12+Y12+Z12+AA12+AB12+AC12+AD12"</formula1>
    </dataValidation>
    <dataValidation type="custom" allowBlank="1" showInputMessage="1" showErrorMessage="1" error="計算式が入っています。変更しないで下さい。" sqref="AA10:AA36" xr:uid="{1DEF3E59-D645-4020-884B-68508EB6DB17}">
      <formula1>"AF12+AG12+AH12+AI12+AJ12"</formula1>
    </dataValidation>
    <dataValidation type="custom" allowBlank="1" showInputMessage="1" showErrorMessage="1" errorTitle="関数セル" error="計算式が入っています。変更しないで下さい。" sqref="AG10:AG36" xr:uid="{8120C55E-8D09-4DB3-8C14-434797BF1F90}">
      <formula1>"AL12+AS12+AZ12+BH12"</formula1>
    </dataValidation>
    <dataValidation type="custom" allowBlank="1" showInputMessage="1" showErrorMessage="1" error="計算式が入っています。変更しないで下さい。" sqref="AH10:AH36" xr:uid="{23F6BF8D-8098-4648-8647-30662126ABA0}">
      <formula1>"AM12+AN12+AO12+AP12+AQ12+AR12"</formula1>
    </dataValidation>
    <dataValidation type="custom" allowBlank="1" showInputMessage="1" showErrorMessage="1" error="計算式が入っています。変更しないで下さい。" sqref="BS10:BS36" xr:uid="{3F7C5EE2-3085-4A7C-B6FA-3B0C7CA80C28}">
      <formula1>"BX12+BY12+BZ12+CA12+CB12+CC12"</formula1>
    </dataValidation>
    <dataValidation type="custom" imeMode="disabled" allowBlank="1" showInputMessage="1" showErrorMessage="1" error="計算式が入っています。変更しないで下さい。" sqref="AV10:AV36" xr:uid="{F4F1E9CA-97D9-4C6B-86C3-9085F2EA7A62}">
      <formula1>"BA12+BB12+BC12+BD12+BE12+BF12+BG12"</formula1>
    </dataValidation>
    <dataValidation type="custom" imeMode="disabled" allowBlank="1" showInputMessage="1" showErrorMessage="1" error="計算式が入っています。変更しないで下さい。" sqref="BD10:BD36" xr:uid="{8DED8A5F-4204-4422-A4C1-E5197FA0F93C}">
      <formula1>"BI12+BJ12+BK12+BL12+BM12"</formula1>
    </dataValidation>
    <dataValidation type="custom" showInputMessage="1" showErrorMessage="1" errorTitle="関数セル" error="計算式が入っています。変更しないで下さい。" sqref="BK10:BK36" xr:uid="{1A1F4A6C-C2BF-4B8D-B47C-1E281A465911}">
      <formula1>"BP12+BW12+CD12+CL12"</formula1>
    </dataValidation>
    <dataValidation type="custom" allowBlank="1" showInputMessage="1" showErrorMessage="1" error="計算式が入っています。変更しないで下さい。" sqref="BL10:BL36" xr:uid="{54D2A98D-5B6A-4A40-9670-DE1EF80E9EFA}">
      <formula1>"BQ12+BR12+BS12+BT12+BU12+BV12"</formula1>
    </dataValidation>
    <dataValidation type="custom" allowBlank="1" showInputMessage="1" showErrorMessage="1" error="計算式が入っています。変更しないで下さい。" sqref="BZ10:BZ36" xr:uid="{9FA69EF9-9403-44A9-BBDE-3B075CCF3AE7}">
      <formula1>"CE12+CF12+CG12+CH12+CI12+CJ12+CK12"</formula1>
    </dataValidation>
    <dataValidation type="custom" allowBlank="1" showInputMessage="1" showErrorMessage="1" error="計算式が入っています。変更しないで下さい。" sqref="CH10:CH36" xr:uid="{786E0538-734E-4899-9EE9-1EE2FDAB18F9}">
      <formula1>"CM12+CN12+CO12+CP12+CQ12"</formula1>
    </dataValidation>
    <dataValidation type="custom" imeMode="halfAlpha" allowBlank="1" showInputMessage="1" showErrorMessage="1" errorTitle="関数セル" error="計算式が入っています。変更しないで下さい。" sqref="DC10:DC36" xr:uid="{BC7A3A2C-685A-424E-A3AA-8CEB79ED8E83}">
      <formula1>"CZ12+DB12"</formula1>
    </dataValidation>
    <dataValidation type="custom" imeMode="halfAlpha" allowBlank="1" showInputMessage="1" showErrorMessage="1" errorTitle="関数セル" error="計算式が入っています。変更しないで下さい。" sqref="DD10:DD36" xr:uid="{24397CC9-3B30-4C40-8704-C97E787E2EC4}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I10:DI36" xr:uid="{677CA4DE-3D1C-4993-93E9-DF0528F74B3A}">
      <formula1>"DF12+DG12+DH12"</formula1>
    </dataValidation>
    <dataValidation type="custom" allowBlank="1" showInputMessage="1" showErrorMessage="1" errorTitle="関数セル" error="計算式が入っています。変更しないで下さい。" sqref="B10:B36" xr:uid="{5E920F88-D981-4049-85B6-7173EFF854FE}">
      <formula1>"様式２①②!F12"</formula1>
    </dataValidation>
    <dataValidation type="custom" allowBlank="1" showInputMessage="1" showErrorMessage="1" error="計算式が入っています。変更しないで下さい。" sqref="AO10:AO36" xr:uid="{A4E23467-D216-4594-8D65-3C8654F373F2}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E10:E36" xr:uid="{C7089D61-6E08-4C0B-8246-8E74AE1C75A7}">
      <formula1>"J12+K12+L12+M12+N12+O12"</formula1>
    </dataValidation>
    <dataValidation type="custom" allowBlank="1" showInputMessage="1" showErrorMessage="1" errorTitle="関数セル" error="計算式が入っています。変更しないで下さい。" sqref="A10:A36" xr:uid="{988D1534-91E2-4856-B262-53E7F5D54016}">
      <formula1>"様式２①②!E12"</formula1>
    </dataValidation>
    <dataValidation type="custom" allowBlank="1" showInputMessage="1" showErrorMessage="1" errorTitle="関数セル" error="計算式が入っています。変更しないで下さい。" sqref="F10:F36" xr:uid="{66F5AEAE-E48B-4421-9451-D95493CE0B2D}">
      <formula1>"AM12+BQ12"</formula1>
    </dataValidation>
    <dataValidation type="custom" allowBlank="1" showInputMessage="1" showErrorMessage="1" errorTitle="関数セル" error="計算式が入っています。変更しないで下さい。" sqref="G10:G36" xr:uid="{6F4F8A76-F868-4B7F-B7C9-D54B310EF623}">
      <formula1>"AN12+BR12"</formula1>
    </dataValidation>
    <dataValidation type="custom" allowBlank="1" showInputMessage="1" showErrorMessage="1" errorTitle="関数セル" error="計算式が入っています。変更しないで下さい。" sqref="H10:H36" xr:uid="{38E73612-0474-4D82-9B25-349435450C2D}">
      <formula1>"AO12+BS12"</formula1>
    </dataValidation>
    <dataValidation type="custom" allowBlank="1" showInputMessage="1" showErrorMessage="1" errorTitle="関数セル" error="計算式が入っています。変更しないで下さい。" sqref="I10:I36" xr:uid="{6AAA98DE-4BD6-459D-824A-5ABCDE7A5B00}">
      <formula1>"AP12+BT12"</formula1>
    </dataValidation>
    <dataValidation type="custom" allowBlank="1" showInputMessage="1" showErrorMessage="1" errorTitle="関数セル" error="計算式が入っています。変更しないで下さい。" sqref="J10:J36" xr:uid="{4D849EDE-0C40-49A7-82A1-6D9D56F325CB}">
      <formula1>"AQ12+BU12"</formula1>
    </dataValidation>
    <dataValidation type="custom" allowBlank="1" showInputMessage="1" showErrorMessage="1" errorTitle="関数セル" error="計算式が入っています。変更しないで下さい。" sqref="K10:K36" xr:uid="{5BC831F8-2061-4733-93BB-6580BFA2F19D}">
      <formula1>"AR12+BV12"</formula1>
    </dataValidation>
    <dataValidation type="custom" allowBlank="1" showInputMessage="1" showErrorMessage="1" errorTitle="関数セル" error="計算式が入っています。変更しないで下さい。" sqref="M10:M36" xr:uid="{D2A0E9C8-B135-4600-A05F-69E7EB098E40}">
      <formula1>"AT12+BX12"</formula1>
    </dataValidation>
    <dataValidation type="custom" allowBlank="1" showInputMessage="1" showErrorMessage="1" errorTitle="関数セル" error="計算式が入っています。変更しないで下さい。" sqref="N10:N36" xr:uid="{459A7645-6FBD-4FB9-984A-70B63E806B90}">
      <formula1>"AU12+BY12"</formula1>
    </dataValidation>
    <dataValidation type="custom" allowBlank="1" showInputMessage="1" showErrorMessage="1" errorTitle="関数セル" error="入力不要" sqref="O10:O36" xr:uid="{E37911BF-36BC-4CE1-B8AF-E40EA0C23F98}">
      <formula1>"AV12+BZ12"</formula1>
    </dataValidation>
    <dataValidation type="custom" allowBlank="1" showInputMessage="1" showErrorMessage="1" errorTitle="関数セル" error="計算式が入っています。変更しないで下さい。" sqref="P10:P36" xr:uid="{B9713D86-248C-4BDF-B60F-287E63E30064}">
      <formula1>"AW12+CA12"</formula1>
    </dataValidation>
    <dataValidation type="custom" allowBlank="1" showInputMessage="1" showErrorMessage="1" errorTitle="関数セル" error="計算式が入っています。変更しないで下さい。" sqref="Q10:Q36" xr:uid="{156B8347-5984-4C69-B753-AD826126EA94}">
      <formula1>"AX12+CB12"</formula1>
    </dataValidation>
    <dataValidation type="custom" allowBlank="1" showInputMessage="1" showErrorMessage="1" errorTitle="関数セル" error="計算式が入っています。変更しないで下さい。" sqref="R10:R36" xr:uid="{CC82AD7F-69AE-4FE5-BFA3-93536D87DBF7}">
      <formula1>"AY12+CC12"</formula1>
    </dataValidation>
    <dataValidation type="custom" allowBlank="1" showInputMessage="1" showErrorMessage="1" errorTitle="関数セル" error="計算式が入っています。変更しないで下さい。" sqref="T10:T36" xr:uid="{02CAC4A5-FB19-4E03-8125-AC7C47A83EAA}">
      <formula1>"BA12+CE12"</formula1>
    </dataValidation>
    <dataValidation type="custom" allowBlank="1" showInputMessage="1" showErrorMessage="1" errorTitle="関数セル" error="計算式が入っています。変更しないで下さい。" sqref="U10:U36" xr:uid="{044F10FD-C5EA-4B4A-8036-A005B22E2847}">
      <formula1>"BB12+CF12"</formula1>
    </dataValidation>
    <dataValidation type="custom" allowBlank="1" showInputMessage="1" showErrorMessage="1" errorTitle="関数セル" error="計算式が入っています。変更しないで下さい。" sqref="V10:V36" xr:uid="{484308FC-1089-41C6-877F-1219750B9B16}">
      <formula1>"BC12+CG12"</formula1>
    </dataValidation>
    <dataValidation type="custom" allowBlank="1" showInputMessage="1" showErrorMessage="1" errorTitle="関数セル" error="計算式が入っています。変更しないで下さい。" sqref="W10:W36" xr:uid="{DD343D4F-2CBB-4A55-89F6-64819A3161AF}">
      <formula1>"BD12+CH12"</formula1>
    </dataValidation>
    <dataValidation type="custom" allowBlank="1" showInputMessage="1" showErrorMessage="1" errorTitle="関数セル" error="計算式が入っています。変更しないで下さい。" sqref="X10:X36" xr:uid="{D4B0C37E-F183-4408-A2B5-8175FBFBFB5A}">
      <formula1>"BE12+CI12"</formula1>
    </dataValidation>
    <dataValidation type="custom" allowBlank="1" showInputMessage="1" showErrorMessage="1" errorTitle="関数セル" error="計算式が入っています。変更しないで下さい。" sqref="Y10:Y36" xr:uid="{A00288D4-F03A-4964-9F74-77707F47FD7A}">
      <formula1>"BF12+CJ12"</formula1>
    </dataValidation>
    <dataValidation type="custom" allowBlank="1" showInputMessage="1" showErrorMessage="1" errorTitle="関数セル" error="計算式が入っています。変更しないで下さい。" sqref="Z10:Z36" xr:uid="{40FFB05A-C824-445D-9BC5-42C0F0C59B23}">
      <formula1>"BG12+CK12"</formula1>
    </dataValidation>
    <dataValidation type="custom" allowBlank="1" showInputMessage="1" showErrorMessage="1" errorTitle="関数セル" error="計算式が入っています。変更しないで下さい。" sqref="AB10:AB36" xr:uid="{3A9FE4C0-5AA9-4E23-A3DD-BA7FD5B9F2E0}">
      <formula1>"BI12+CM12"</formula1>
    </dataValidation>
    <dataValidation type="custom" allowBlank="1" showInputMessage="1" showErrorMessage="1" errorTitle="関数セル" error="計算式が入っています。変更しないで下さい。" sqref="AC10:AC36" xr:uid="{96F20228-ECBF-4A31-8500-2EA39DE7CC1D}">
      <formula1>"BJ12+CN12"</formula1>
    </dataValidation>
    <dataValidation type="custom" allowBlank="1" showInputMessage="1" showErrorMessage="1" errorTitle="関数セル" error="計算式が入っています。変更しないで下さい。" sqref="AD10:AD36" xr:uid="{5C27D63C-8470-4B7D-A361-240A68905CC8}">
      <formula1>"BK12+CO12"</formula1>
    </dataValidation>
    <dataValidation type="custom" allowBlank="1" showInputMessage="1" showErrorMessage="1" errorTitle="関数セル" error="計算式が入っています。変更しないで下さい。" sqref="AE10:AE36" xr:uid="{A35CA5DC-E821-4C4D-9DE0-8F4253514A4E}">
      <formula1>"BL12+CP12"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P10:CP36" xr:uid="{5B2D7147-C049-451C-9EBA-BF9EA460C60A}">
      <formula1>"CS14+CT14+CU14+CV14+CW14+CX14"</formula1>
    </dataValidation>
    <dataValidation imeMode="off" operator="greaterThan" allowBlank="1" showInputMessage="1" showErrorMessage="1" error="その他の具体的内容を記載" sqref="CW10:CW36" xr:uid="{B8E28BC5-DFCD-4813-9274-71250D69B755}"/>
    <dataValidation type="list" imeMode="off" allowBlank="1" showInputMessage="1" showErrorMessage="1" errorTitle="特認基準区分" error="入力するのは1～4のいずれかの数値のみです" prompt="1:8法隣接_x000a_2:統計上の中山間_x000a_3:農林従事者10%以上等_x000a_4:独自基準" sqref="BJ10:BJ36" xr:uid="{0D78670B-8343-447D-AB42-0E6F51B7A54A}">
      <formula1>"1,2,3,4"</formula1>
    </dataValidation>
    <dataValidation type="custom" imeMode="off" operator="greaterThan" allowBlank="1" showInputMessage="1" showErrorMessage="1" error="計算式が入っています。変更しないで下さい。" sqref="CQ10:CQ36" xr:uid="{1CF1746B-6773-403C-A88E-64B50EEF2C30}">
      <formula1>CR10+CS10+CV10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DT10:DT36" xr:uid="{243C70A7-860F-4D2E-8B56-CB8A1080995E}">
      <formula1>0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DS10:DS36" xr:uid="{18EC96F9-BFD0-4541-86BE-AB033727E30F}">
      <formula1>0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DR10:DR36" xr:uid="{5242A0F1-1BF4-4D08-8BC7-7525A5CD3C2B}">
      <formula1>0</formula1>
    </dataValidation>
    <dataValidation type="custom" allowBlank="1" showInputMessage="1" showErrorMessage="1" errorTitle="関数セル" error="計算式が入っています。変更しないで下さい。_x000a_" sqref="DQ10:DQ36" xr:uid="{D7C6A965-7BB9-48BF-9ABE-C01ECEBBDD22}">
      <formula1>"IF(EE14&gt;0,1,0)"</formula1>
    </dataValidation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DW10:DW36" xr:uid="{B690E1B9-B213-4991-BFE5-250A9BE5411B}">
      <formula1>"1,2,3"</formula1>
    </dataValidation>
    <dataValidation type="list" imeMode="halfAlpha" allowBlank="1" showInputMessage="1" showErrorMessage="1" errorTitle="目標年度" error="目標年度をリストから選択して下さい。" sqref="DV10:DV36" xr:uid="{2FA28AFB-C533-434C-BD10-44F3211AF898}">
      <formula1>"2,3,4,5,6"</formula1>
    </dataValidation>
    <dataValidation imeMode="off" operator="greaterThan" allowBlank="1" showInputMessage="1" errorTitle="超急傾斜農地の保全活動" error="当該項目に該当する場合「1」を入力" sqref="DU10:DU36" xr:uid="{855B3E53-1410-4FD8-A513-012E993A2F56}"/>
  </dataValidations>
  <printOptions horizontalCentered="1"/>
  <pageMargins left="0.59055118110236227" right="0.39370078740157483" top="0.98425196850393704" bottom="0.98425196850393704" header="0.51181102362204722" footer="0.51181102362204722"/>
  <pageSetup paperSize="8" orientation="landscape" r:id="rId1"/>
  <headerFooter alignWithMargins="0">
    <oddHeader>&amp;L&amp;18R6実績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  <pageSetUpPr fitToPage="1"/>
  </sheetPr>
  <dimension ref="A1:AH36"/>
  <sheetViews>
    <sheetView tabSelected="1" view="pageBreakPreview" zoomScale="70" zoomScaleNormal="70" zoomScaleSheetLayoutView="70" workbookViewId="0">
      <pane xSplit="2" ySplit="9" topLeftCell="C10" activePane="bottomRight" state="frozen"/>
      <selection activeCell="AI10" sqref="AI10:AJ10"/>
      <selection pane="topRight" activeCell="AI10" sqref="AI10:AJ10"/>
      <selection pane="bottomLeft" activeCell="AI10" sqref="AI10:AJ10"/>
      <selection pane="bottomRight" sqref="A1:AH36"/>
    </sheetView>
  </sheetViews>
  <sheetFormatPr defaultColWidth="7.77734375" defaultRowHeight="13.2" x14ac:dyDescent="0.2"/>
  <cols>
    <col min="1" max="1" width="15" customWidth="1"/>
    <col min="2" max="2" width="4.77734375" customWidth="1"/>
    <col min="3" max="4" width="6.77734375" customWidth="1"/>
    <col min="5" max="5" width="10.88671875" customWidth="1"/>
    <col min="6" max="6" width="10.88671875" style="46" customWidth="1"/>
    <col min="7" max="7" width="11.44140625" customWidth="1"/>
    <col min="8" max="13" width="11" customWidth="1"/>
    <col min="14" max="26" width="8" customWidth="1"/>
    <col min="27" max="27" width="8" style="33" customWidth="1"/>
    <col min="29" max="29" width="3.21875" customWidth="1"/>
    <col min="30" max="30" width="9.6640625" customWidth="1"/>
    <col min="31" max="31" width="9.6640625" style="51" customWidth="1"/>
    <col min="32" max="32" width="9.6640625" customWidth="1"/>
    <col min="33" max="33" width="9.6640625" style="51" customWidth="1"/>
    <col min="34" max="34" width="9.6640625" customWidth="1"/>
  </cols>
  <sheetData>
    <row r="1" spans="1:34" s="1" customFormat="1" ht="24" customHeight="1" x14ac:dyDescent="0.2">
      <c r="A1" s="200"/>
      <c r="B1" s="201"/>
      <c r="C1" s="194" t="s">
        <v>2030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69"/>
      <c r="AD1" s="189"/>
      <c r="AE1" s="189"/>
      <c r="AF1" s="189"/>
      <c r="AG1" s="189"/>
      <c r="AH1" s="189"/>
    </row>
    <row r="2" spans="1:34" s="1" customFormat="1" ht="16.5" customHeight="1" x14ac:dyDescent="0.2">
      <c r="A2" s="198" t="s">
        <v>33</v>
      </c>
      <c r="B2" s="202"/>
      <c r="C2" s="177" t="s">
        <v>86</v>
      </c>
      <c r="D2" s="178"/>
      <c r="E2" s="196" t="s">
        <v>47</v>
      </c>
      <c r="F2" s="78"/>
      <c r="G2" s="71"/>
      <c r="H2" s="34"/>
      <c r="I2" s="70"/>
      <c r="J2" s="175" t="s">
        <v>1948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74"/>
      <c r="AD2" s="189"/>
      <c r="AE2" s="189"/>
      <c r="AF2" s="189"/>
      <c r="AG2" s="189"/>
      <c r="AH2" s="189"/>
    </row>
    <row r="3" spans="1:34" s="1" customFormat="1" ht="13.5" customHeight="1" x14ac:dyDescent="0.2">
      <c r="A3" s="198"/>
      <c r="B3" s="202"/>
      <c r="C3" s="179"/>
      <c r="D3" s="180"/>
      <c r="E3" s="196"/>
      <c r="F3" s="182" t="s">
        <v>1975</v>
      </c>
      <c r="G3" s="185" t="s">
        <v>46</v>
      </c>
      <c r="H3" s="45"/>
      <c r="I3" s="183" t="s">
        <v>45</v>
      </c>
      <c r="J3" s="115" t="s">
        <v>1951</v>
      </c>
      <c r="K3" s="187" t="s">
        <v>1950</v>
      </c>
      <c r="L3" s="115" t="s">
        <v>1952</v>
      </c>
      <c r="M3" s="90" t="s">
        <v>1949</v>
      </c>
      <c r="N3" s="115" t="s">
        <v>53</v>
      </c>
      <c r="O3" s="115" t="s">
        <v>60</v>
      </c>
      <c r="P3" s="119" t="s">
        <v>61</v>
      </c>
      <c r="Q3" s="119" t="s">
        <v>54</v>
      </c>
      <c r="R3" s="115" t="s">
        <v>32</v>
      </c>
      <c r="S3" s="115" t="s">
        <v>57</v>
      </c>
      <c r="T3" s="115" t="s">
        <v>56</v>
      </c>
      <c r="U3" s="115" t="s">
        <v>55</v>
      </c>
      <c r="V3" s="115" t="s">
        <v>39</v>
      </c>
      <c r="W3" s="115" t="s">
        <v>41</v>
      </c>
      <c r="X3" s="113" t="s">
        <v>104</v>
      </c>
      <c r="Y3" s="113" t="s">
        <v>105</v>
      </c>
      <c r="Z3" s="115" t="s">
        <v>16</v>
      </c>
      <c r="AA3" s="191" t="s">
        <v>40</v>
      </c>
      <c r="AB3" s="44"/>
      <c r="AC3" s="74"/>
      <c r="AD3" s="189"/>
      <c r="AE3" s="189"/>
      <c r="AF3" s="189"/>
      <c r="AG3" s="189"/>
      <c r="AH3" s="189"/>
    </row>
    <row r="4" spans="1:34" s="1" customFormat="1" ht="12.75" customHeight="1" x14ac:dyDescent="0.2">
      <c r="A4" s="198"/>
      <c r="B4" s="199" t="s">
        <v>15</v>
      </c>
      <c r="C4" s="181" t="s">
        <v>23</v>
      </c>
      <c r="D4" s="181" t="s">
        <v>3</v>
      </c>
      <c r="E4" s="196"/>
      <c r="F4" s="103"/>
      <c r="G4" s="186"/>
      <c r="H4" s="187" t="s">
        <v>37</v>
      </c>
      <c r="I4" s="184"/>
      <c r="J4" s="115"/>
      <c r="K4" s="187"/>
      <c r="L4" s="115"/>
      <c r="M4" s="91"/>
      <c r="N4" s="115"/>
      <c r="O4" s="115"/>
      <c r="P4" s="119"/>
      <c r="Q4" s="119"/>
      <c r="R4" s="115"/>
      <c r="S4" s="115"/>
      <c r="T4" s="115"/>
      <c r="U4" s="115"/>
      <c r="V4" s="115"/>
      <c r="W4" s="115"/>
      <c r="X4" s="94"/>
      <c r="Y4" s="94"/>
      <c r="Z4" s="115"/>
      <c r="AA4" s="192"/>
      <c r="AB4" s="113" t="s">
        <v>1976</v>
      </c>
      <c r="AC4" s="74"/>
      <c r="AD4" s="189"/>
      <c r="AE4" s="189"/>
      <c r="AF4" s="189"/>
      <c r="AG4" s="189"/>
      <c r="AH4" s="189"/>
    </row>
    <row r="5" spans="1:34" s="1" customFormat="1" ht="12.75" customHeight="1" x14ac:dyDescent="0.2">
      <c r="A5" s="198"/>
      <c r="B5" s="198"/>
      <c r="C5" s="181"/>
      <c r="D5" s="181"/>
      <c r="E5" s="196"/>
      <c r="F5" s="103"/>
      <c r="G5" s="186"/>
      <c r="H5" s="187"/>
      <c r="I5" s="184"/>
      <c r="J5" s="115"/>
      <c r="K5" s="187"/>
      <c r="L5" s="115"/>
      <c r="M5" s="91"/>
      <c r="N5" s="115"/>
      <c r="O5" s="115"/>
      <c r="P5" s="119"/>
      <c r="Q5" s="119"/>
      <c r="R5" s="115"/>
      <c r="S5" s="115"/>
      <c r="T5" s="115"/>
      <c r="U5" s="115"/>
      <c r="V5" s="115"/>
      <c r="W5" s="115"/>
      <c r="X5" s="94"/>
      <c r="Y5" s="94"/>
      <c r="Z5" s="115"/>
      <c r="AA5" s="192"/>
      <c r="AB5" s="134"/>
      <c r="AC5" s="74"/>
      <c r="AD5" s="189"/>
      <c r="AE5" s="189"/>
      <c r="AF5" s="189"/>
      <c r="AG5" s="189"/>
      <c r="AH5" s="189"/>
    </row>
    <row r="6" spans="1:34" s="1" customFormat="1" ht="12.75" customHeight="1" x14ac:dyDescent="0.2">
      <c r="A6" s="198"/>
      <c r="B6" s="198"/>
      <c r="C6" s="181"/>
      <c r="D6" s="181"/>
      <c r="E6" s="196"/>
      <c r="F6" s="103"/>
      <c r="G6" s="186"/>
      <c r="H6" s="187"/>
      <c r="I6" s="184"/>
      <c r="J6" s="115"/>
      <c r="K6" s="187"/>
      <c r="L6" s="115"/>
      <c r="M6" s="91"/>
      <c r="N6" s="115"/>
      <c r="O6" s="115"/>
      <c r="P6" s="119"/>
      <c r="Q6" s="119"/>
      <c r="R6" s="115"/>
      <c r="S6" s="115"/>
      <c r="T6" s="115"/>
      <c r="U6" s="115"/>
      <c r="V6" s="115"/>
      <c r="W6" s="115"/>
      <c r="X6" s="94"/>
      <c r="Y6" s="94"/>
      <c r="Z6" s="115"/>
      <c r="AA6" s="192"/>
      <c r="AB6" s="134"/>
      <c r="AC6" s="74"/>
      <c r="AD6" s="189"/>
      <c r="AE6" s="189"/>
      <c r="AF6" s="189"/>
      <c r="AG6" s="189"/>
      <c r="AH6" s="189"/>
    </row>
    <row r="7" spans="1:34" s="1" customFormat="1" ht="12.75" customHeight="1" x14ac:dyDescent="0.2">
      <c r="A7" s="198"/>
      <c r="B7" s="198"/>
      <c r="C7" s="181"/>
      <c r="D7" s="181"/>
      <c r="E7" s="196"/>
      <c r="F7" s="103"/>
      <c r="G7" s="186"/>
      <c r="H7" s="187"/>
      <c r="I7" s="184"/>
      <c r="J7" s="115"/>
      <c r="K7" s="187"/>
      <c r="L7" s="115"/>
      <c r="M7" s="91"/>
      <c r="N7" s="115"/>
      <c r="O7" s="115"/>
      <c r="P7" s="119"/>
      <c r="Q7" s="119"/>
      <c r="R7" s="115"/>
      <c r="S7" s="115"/>
      <c r="T7" s="115"/>
      <c r="U7" s="115"/>
      <c r="V7" s="115"/>
      <c r="W7" s="115"/>
      <c r="X7" s="94"/>
      <c r="Y7" s="94"/>
      <c r="Z7" s="115"/>
      <c r="AA7" s="192"/>
      <c r="AB7" s="134"/>
      <c r="AC7" s="74"/>
      <c r="AD7" s="190" t="s">
        <v>1990</v>
      </c>
      <c r="AE7" s="190"/>
      <c r="AF7" s="190" t="s">
        <v>1987</v>
      </c>
      <c r="AG7" s="190"/>
      <c r="AH7" s="188" t="s">
        <v>1991</v>
      </c>
    </row>
    <row r="8" spans="1:34" s="1" customFormat="1" ht="12.75" customHeight="1" x14ac:dyDescent="0.2">
      <c r="A8" s="198"/>
      <c r="B8" s="198"/>
      <c r="C8" s="181"/>
      <c r="D8" s="181"/>
      <c r="E8" s="196"/>
      <c r="F8" s="103"/>
      <c r="G8" s="186"/>
      <c r="H8" s="187"/>
      <c r="I8" s="184"/>
      <c r="J8" s="115"/>
      <c r="K8" s="187"/>
      <c r="L8" s="115"/>
      <c r="M8" s="91"/>
      <c r="N8" s="115"/>
      <c r="O8" s="115"/>
      <c r="P8" s="119"/>
      <c r="Q8" s="119"/>
      <c r="R8" s="115"/>
      <c r="S8" s="115"/>
      <c r="T8" s="115"/>
      <c r="U8" s="115"/>
      <c r="V8" s="115"/>
      <c r="W8" s="115"/>
      <c r="X8" s="94"/>
      <c r="Y8" s="94"/>
      <c r="Z8" s="115"/>
      <c r="AA8" s="192"/>
      <c r="AB8" s="134"/>
      <c r="AC8" s="74"/>
      <c r="AD8" s="190" t="s">
        <v>1988</v>
      </c>
      <c r="AE8" s="203" t="s">
        <v>1989</v>
      </c>
      <c r="AF8" s="190" t="s">
        <v>1988</v>
      </c>
      <c r="AG8" s="203" t="s">
        <v>1989</v>
      </c>
      <c r="AH8" s="188"/>
    </row>
    <row r="9" spans="1:34" s="1" customFormat="1" ht="12.75" customHeight="1" x14ac:dyDescent="0.2">
      <c r="A9" s="198"/>
      <c r="B9" s="198"/>
      <c r="C9" s="181"/>
      <c r="D9" s="181"/>
      <c r="E9" s="197"/>
      <c r="F9" s="104"/>
      <c r="G9" s="186"/>
      <c r="H9" s="187"/>
      <c r="I9" s="184"/>
      <c r="J9" s="115"/>
      <c r="K9" s="187"/>
      <c r="L9" s="115"/>
      <c r="M9" s="92"/>
      <c r="N9" s="115"/>
      <c r="O9" s="115"/>
      <c r="P9" s="119"/>
      <c r="Q9" s="119"/>
      <c r="R9" s="115"/>
      <c r="S9" s="115"/>
      <c r="T9" s="115"/>
      <c r="U9" s="115"/>
      <c r="V9" s="115"/>
      <c r="W9" s="115"/>
      <c r="X9" s="95"/>
      <c r="Y9" s="95"/>
      <c r="Z9" s="115"/>
      <c r="AA9" s="193"/>
      <c r="AB9" s="135"/>
      <c r="AC9" s="74"/>
      <c r="AD9" s="190"/>
      <c r="AE9" s="203"/>
      <c r="AF9" s="190"/>
      <c r="AG9" s="203"/>
      <c r="AH9" s="188"/>
    </row>
    <row r="10" spans="1:34" s="5" customFormat="1" ht="14.4" customHeight="1" x14ac:dyDescent="0.2">
      <c r="A10" s="11" t="s">
        <v>1997</v>
      </c>
      <c r="B10" s="11">
        <v>1</v>
      </c>
      <c r="C10" s="15">
        <v>1</v>
      </c>
      <c r="D10" s="15"/>
      <c r="E10" s="17">
        <f>協定の概要・加算措置!DX10</f>
        <v>2931928</v>
      </c>
      <c r="F10" s="17">
        <f>協定の概要・加算措置!DY10</f>
        <v>1465964</v>
      </c>
      <c r="G10" s="17">
        <f t="shared" ref="G10:G36" si="0">E10-I10</f>
        <v>0</v>
      </c>
      <c r="H10" s="18">
        <f t="shared" ref="H10:H36" si="1">G10/E10</f>
        <v>0</v>
      </c>
      <c r="I10" s="13">
        <v>2931928</v>
      </c>
      <c r="J10" s="13">
        <v>0</v>
      </c>
      <c r="K10" s="17">
        <f t="shared" ref="K10:K36" si="2">E10+J10</f>
        <v>2931928</v>
      </c>
      <c r="L10" s="13">
        <v>2931945</v>
      </c>
      <c r="M10" s="17">
        <f t="shared" ref="M10:M36" si="3">N10+O10+P10+Q10+R10+S10+T10+U10+V10+W10+X10+Y10+Z10+AA10</f>
        <v>0</v>
      </c>
      <c r="N10" s="16"/>
      <c r="O10" s="16"/>
      <c r="P10" s="19"/>
      <c r="Q10" s="19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54"/>
      <c r="AC10" s="79"/>
      <c r="AD10" s="8" t="s">
        <v>2025</v>
      </c>
      <c r="AE10" s="52">
        <v>17</v>
      </c>
      <c r="AF10" s="8"/>
      <c r="AG10" s="52"/>
      <c r="AH10" s="55" t="str">
        <f t="shared" ref="AH10:AH36" si="4">IF((E10+J10+AE10)=(L10+M10+AG10),"適","否")</f>
        <v>適</v>
      </c>
    </row>
    <row r="11" spans="1:34" s="5" customFormat="1" ht="14.4" customHeight="1" x14ac:dyDescent="0.2">
      <c r="A11" s="11" t="s">
        <v>1998</v>
      </c>
      <c r="B11" s="11">
        <v>2</v>
      </c>
      <c r="C11" s="15">
        <v>1</v>
      </c>
      <c r="D11" s="15"/>
      <c r="E11" s="17">
        <f>協定の概要・加算措置!DX11</f>
        <v>242781</v>
      </c>
      <c r="F11" s="17">
        <f>協定の概要・加算措置!DY11</f>
        <v>121390</v>
      </c>
      <c r="G11" s="17">
        <f t="shared" si="0"/>
        <v>121391</v>
      </c>
      <c r="H11" s="18">
        <f t="shared" si="1"/>
        <v>0.5000020594692336</v>
      </c>
      <c r="I11" s="13">
        <v>121390</v>
      </c>
      <c r="J11" s="13">
        <v>0</v>
      </c>
      <c r="K11" s="17">
        <f t="shared" si="2"/>
        <v>242781</v>
      </c>
      <c r="L11" s="13">
        <v>121390</v>
      </c>
      <c r="M11" s="17">
        <f t="shared" si="3"/>
        <v>121398</v>
      </c>
      <c r="N11" s="16">
        <v>50000</v>
      </c>
      <c r="O11" s="16"/>
      <c r="P11" s="19">
        <v>32800</v>
      </c>
      <c r="Q11" s="19">
        <v>3213</v>
      </c>
      <c r="R11" s="16"/>
      <c r="S11" s="16">
        <v>35200</v>
      </c>
      <c r="T11" s="16"/>
      <c r="U11" s="16"/>
      <c r="V11" s="16"/>
      <c r="W11" s="16"/>
      <c r="X11" s="16"/>
      <c r="Y11" s="16"/>
      <c r="Z11" s="16">
        <v>185</v>
      </c>
      <c r="AA11" s="16"/>
      <c r="AB11" s="16"/>
      <c r="AC11" s="79"/>
      <c r="AD11" s="8" t="s">
        <v>2025</v>
      </c>
      <c r="AE11" s="52">
        <v>7</v>
      </c>
      <c r="AF11" s="8"/>
      <c r="AG11" s="52"/>
      <c r="AH11" s="55" t="str">
        <f t="shared" si="4"/>
        <v>適</v>
      </c>
    </row>
    <row r="12" spans="1:34" s="5" customFormat="1" ht="14.4" customHeight="1" x14ac:dyDescent="0.2">
      <c r="A12" s="11" t="s">
        <v>1999</v>
      </c>
      <c r="B12" s="11">
        <v>3</v>
      </c>
      <c r="C12" s="15">
        <v>1</v>
      </c>
      <c r="D12" s="15"/>
      <c r="E12" s="17">
        <f>協定の概要・加算措置!DX12</f>
        <v>749629</v>
      </c>
      <c r="F12" s="17">
        <f>協定の概要・加算措置!DY12</f>
        <v>374814</v>
      </c>
      <c r="G12" s="17">
        <f t="shared" si="0"/>
        <v>449777</v>
      </c>
      <c r="H12" s="18">
        <f t="shared" si="1"/>
        <v>0.59999946640271384</v>
      </c>
      <c r="I12" s="13">
        <v>299852</v>
      </c>
      <c r="J12" s="13">
        <v>20030</v>
      </c>
      <c r="K12" s="17">
        <f t="shared" si="2"/>
        <v>769659</v>
      </c>
      <c r="L12" s="13">
        <v>299852</v>
      </c>
      <c r="M12" s="17">
        <f t="shared" si="3"/>
        <v>469830</v>
      </c>
      <c r="N12" s="16">
        <v>60000</v>
      </c>
      <c r="O12" s="16"/>
      <c r="P12" s="19">
        <v>9084</v>
      </c>
      <c r="Q12" s="19">
        <v>40485</v>
      </c>
      <c r="R12" s="16"/>
      <c r="S12" s="16"/>
      <c r="T12" s="16"/>
      <c r="U12" s="16">
        <v>350000</v>
      </c>
      <c r="V12" s="16"/>
      <c r="W12" s="16"/>
      <c r="X12" s="16"/>
      <c r="Y12" s="16"/>
      <c r="Z12" s="16">
        <v>10261</v>
      </c>
      <c r="AA12" s="16"/>
      <c r="AB12" s="16"/>
      <c r="AC12" s="79"/>
      <c r="AD12" s="8" t="s">
        <v>2025</v>
      </c>
      <c r="AE12" s="52">
        <v>23</v>
      </c>
      <c r="AF12" s="8"/>
      <c r="AG12" s="52"/>
      <c r="AH12" s="55" t="str">
        <f t="shared" si="4"/>
        <v>適</v>
      </c>
    </row>
    <row r="13" spans="1:34" s="5" customFormat="1" ht="14.4" customHeight="1" x14ac:dyDescent="0.2">
      <c r="A13" s="11" t="s">
        <v>2000</v>
      </c>
      <c r="B13" s="11">
        <v>4</v>
      </c>
      <c r="C13" s="15">
        <v>1</v>
      </c>
      <c r="D13" s="15"/>
      <c r="E13" s="17">
        <f>協定の概要・加算措置!DX13</f>
        <v>1126429</v>
      </c>
      <c r="F13" s="17">
        <f>協定の概要・加算措置!DY13</f>
        <v>563214</v>
      </c>
      <c r="G13" s="17">
        <f t="shared" si="0"/>
        <v>206322</v>
      </c>
      <c r="H13" s="18">
        <f t="shared" si="1"/>
        <v>0.18316467349473425</v>
      </c>
      <c r="I13" s="13">
        <v>920107</v>
      </c>
      <c r="J13" s="13">
        <v>142072</v>
      </c>
      <c r="K13" s="17">
        <f t="shared" si="2"/>
        <v>1268501</v>
      </c>
      <c r="L13" s="13">
        <v>920107</v>
      </c>
      <c r="M13" s="17">
        <f t="shared" si="3"/>
        <v>348731</v>
      </c>
      <c r="N13" s="16">
        <v>75000</v>
      </c>
      <c r="O13" s="16"/>
      <c r="P13" s="19">
        <v>0</v>
      </c>
      <c r="Q13" s="19">
        <v>0</v>
      </c>
      <c r="R13" s="16"/>
      <c r="S13" s="16">
        <v>150000</v>
      </c>
      <c r="T13" s="16"/>
      <c r="U13" s="16"/>
      <c r="V13" s="16"/>
      <c r="W13" s="16"/>
      <c r="X13" s="16"/>
      <c r="Y13" s="16"/>
      <c r="Z13" s="16">
        <v>63573</v>
      </c>
      <c r="AA13" s="16">
        <v>60158</v>
      </c>
      <c r="AB13" s="16">
        <v>60158</v>
      </c>
      <c r="AC13" s="79"/>
      <c r="AD13" s="8" t="s">
        <v>2025</v>
      </c>
      <c r="AE13" s="52">
        <v>337</v>
      </c>
      <c r="AF13" s="8"/>
      <c r="AG13" s="52"/>
      <c r="AH13" s="55" t="str">
        <f t="shared" si="4"/>
        <v>適</v>
      </c>
    </row>
    <row r="14" spans="1:34" s="5" customFormat="1" ht="14.4" customHeight="1" x14ac:dyDescent="0.2">
      <c r="A14" s="11" t="s">
        <v>2001</v>
      </c>
      <c r="B14" s="11">
        <v>5</v>
      </c>
      <c r="C14" s="15">
        <v>1</v>
      </c>
      <c r="D14" s="15"/>
      <c r="E14" s="17">
        <f>協定の概要・加算措置!DX14</f>
        <v>724605</v>
      </c>
      <c r="F14" s="17">
        <f>協定の概要・加算措置!DY14</f>
        <v>362302</v>
      </c>
      <c r="G14" s="17">
        <f t="shared" si="0"/>
        <v>289842</v>
      </c>
      <c r="H14" s="18">
        <f t="shared" si="1"/>
        <v>0.4</v>
      </c>
      <c r="I14" s="13">
        <v>434763</v>
      </c>
      <c r="J14" s="13">
        <v>0</v>
      </c>
      <c r="K14" s="17">
        <f t="shared" si="2"/>
        <v>724605</v>
      </c>
      <c r="L14" s="13">
        <v>434763</v>
      </c>
      <c r="M14" s="17">
        <f t="shared" si="3"/>
        <v>289892</v>
      </c>
      <c r="N14" s="16">
        <v>42000</v>
      </c>
      <c r="O14" s="16"/>
      <c r="P14" s="19">
        <v>0</v>
      </c>
      <c r="Q14" s="19">
        <v>185600</v>
      </c>
      <c r="R14" s="16"/>
      <c r="S14" s="16">
        <v>2240</v>
      </c>
      <c r="T14" s="16"/>
      <c r="U14" s="16">
        <v>20000</v>
      </c>
      <c r="V14" s="16"/>
      <c r="W14" s="16"/>
      <c r="X14" s="16"/>
      <c r="Y14" s="16">
        <v>40052</v>
      </c>
      <c r="Z14" s="16"/>
      <c r="AA14" s="16"/>
      <c r="AB14" s="16"/>
      <c r="AC14" s="79"/>
      <c r="AD14" s="8" t="s">
        <v>2025</v>
      </c>
      <c r="AE14" s="52">
        <v>50</v>
      </c>
      <c r="AF14" s="8"/>
      <c r="AG14" s="52"/>
      <c r="AH14" s="55" t="str">
        <f t="shared" si="4"/>
        <v>適</v>
      </c>
    </row>
    <row r="15" spans="1:34" s="5" customFormat="1" ht="14.4" customHeight="1" x14ac:dyDescent="0.2">
      <c r="A15" s="11" t="s">
        <v>2002</v>
      </c>
      <c r="B15" s="11">
        <v>6</v>
      </c>
      <c r="C15" s="15">
        <v>1</v>
      </c>
      <c r="D15" s="15"/>
      <c r="E15" s="17">
        <f>協定の概要・加算措置!DX15</f>
        <v>500493</v>
      </c>
      <c r="F15" s="17">
        <f>協定の概要・加算措置!DY15</f>
        <v>250246</v>
      </c>
      <c r="G15" s="17">
        <f t="shared" si="0"/>
        <v>150152</v>
      </c>
      <c r="H15" s="18">
        <f t="shared" si="1"/>
        <v>0.30000819192276418</v>
      </c>
      <c r="I15" s="13">
        <v>350341</v>
      </c>
      <c r="J15" s="13">
        <v>14014</v>
      </c>
      <c r="K15" s="17">
        <f t="shared" si="2"/>
        <v>514507</v>
      </c>
      <c r="L15" s="13">
        <v>350341</v>
      </c>
      <c r="M15" s="17">
        <f t="shared" si="3"/>
        <v>164183</v>
      </c>
      <c r="N15" s="16">
        <v>20000</v>
      </c>
      <c r="O15" s="16"/>
      <c r="P15" s="19">
        <v>64000</v>
      </c>
      <c r="Q15" s="19">
        <v>64000</v>
      </c>
      <c r="R15" s="16"/>
      <c r="S15" s="16"/>
      <c r="T15" s="16"/>
      <c r="U15" s="16"/>
      <c r="V15" s="16"/>
      <c r="W15" s="16"/>
      <c r="X15" s="16"/>
      <c r="Y15" s="16"/>
      <c r="Z15" s="16">
        <v>16183</v>
      </c>
      <c r="AA15" s="16"/>
      <c r="AB15" s="16"/>
      <c r="AC15" s="79"/>
      <c r="AD15" s="8" t="s">
        <v>2025</v>
      </c>
      <c r="AE15" s="52">
        <v>17</v>
      </c>
      <c r="AF15" s="8"/>
      <c r="AG15" s="52"/>
      <c r="AH15" s="55" t="str">
        <f t="shared" si="4"/>
        <v>適</v>
      </c>
    </row>
    <row r="16" spans="1:34" s="5" customFormat="1" ht="14.4" customHeight="1" x14ac:dyDescent="0.2">
      <c r="A16" s="11" t="s">
        <v>2003</v>
      </c>
      <c r="B16" s="11">
        <v>7</v>
      </c>
      <c r="C16" s="15">
        <v>1</v>
      </c>
      <c r="D16" s="15"/>
      <c r="E16" s="17">
        <f>協定の概要・加算措置!DX16</f>
        <v>619143</v>
      </c>
      <c r="F16" s="17">
        <f>協定の概要・加算措置!DY16</f>
        <v>309571</v>
      </c>
      <c r="G16" s="17">
        <f t="shared" si="0"/>
        <v>309572</v>
      </c>
      <c r="H16" s="18">
        <f t="shared" si="1"/>
        <v>0.50000080756788012</v>
      </c>
      <c r="I16" s="13">
        <v>309571</v>
      </c>
      <c r="J16" s="13">
        <v>257224</v>
      </c>
      <c r="K16" s="17">
        <f t="shared" si="2"/>
        <v>876367</v>
      </c>
      <c r="L16" s="13">
        <v>309571</v>
      </c>
      <c r="M16" s="17">
        <f t="shared" si="3"/>
        <v>567071</v>
      </c>
      <c r="N16" s="16">
        <v>10000</v>
      </c>
      <c r="O16" s="16"/>
      <c r="P16" s="19"/>
      <c r="Q16" s="19"/>
      <c r="R16" s="16"/>
      <c r="S16" s="16">
        <v>239995</v>
      </c>
      <c r="T16" s="16"/>
      <c r="U16" s="16"/>
      <c r="V16" s="16"/>
      <c r="W16" s="16"/>
      <c r="X16" s="16"/>
      <c r="Y16" s="16"/>
      <c r="Z16" s="16"/>
      <c r="AA16" s="16">
        <v>317076</v>
      </c>
      <c r="AB16" s="16">
        <v>317076</v>
      </c>
      <c r="AC16" s="79"/>
      <c r="AD16" s="8" t="s">
        <v>2025</v>
      </c>
      <c r="AE16" s="52">
        <v>275</v>
      </c>
      <c r="AF16" s="8"/>
      <c r="AG16" s="52"/>
      <c r="AH16" s="55" t="str">
        <f t="shared" si="4"/>
        <v>適</v>
      </c>
    </row>
    <row r="17" spans="1:34" s="5" customFormat="1" ht="14.4" customHeight="1" x14ac:dyDescent="0.2">
      <c r="A17" s="11" t="s">
        <v>2004</v>
      </c>
      <c r="B17" s="11">
        <v>8</v>
      </c>
      <c r="C17" s="15">
        <v>1</v>
      </c>
      <c r="D17" s="15"/>
      <c r="E17" s="17">
        <f>協定の概要・加算措置!DX17</f>
        <v>448192</v>
      </c>
      <c r="F17" s="17">
        <f>協定の概要・加算措置!DY17</f>
        <v>224096</v>
      </c>
      <c r="G17" s="17">
        <f t="shared" si="0"/>
        <v>0</v>
      </c>
      <c r="H17" s="18">
        <f t="shared" si="1"/>
        <v>0</v>
      </c>
      <c r="I17" s="13">
        <v>448192</v>
      </c>
      <c r="J17" s="13">
        <v>0</v>
      </c>
      <c r="K17" s="17">
        <f t="shared" si="2"/>
        <v>448192</v>
      </c>
      <c r="L17" s="13">
        <v>448299</v>
      </c>
      <c r="M17" s="17">
        <f t="shared" si="3"/>
        <v>0</v>
      </c>
      <c r="N17" s="16"/>
      <c r="O17" s="16"/>
      <c r="P17" s="19"/>
      <c r="Q17" s="19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79"/>
      <c r="AD17" s="8" t="s">
        <v>2025</v>
      </c>
      <c r="AE17" s="52">
        <v>107</v>
      </c>
      <c r="AF17" s="8"/>
      <c r="AG17" s="52"/>
      <c r="AH17" s="55" t="str">
        <f t="shared" si="4"/>
        <v>適</v>
      </c>
    </row>
    <row r="18" spans="1:34" s="5" customFormat="1" ht="14.4" customHeight="1" x14ac:dyDescent="0.2">
      <c r="A18" s="11" t="s">
        <v>2005</v>
      </c>
      <c r="B18" s="11">
        <v>9</v>
      </c>
      <c r="C18" s="15">
        <v>1</v>
      </c>
      <c r="D18" s="15"/>
      <c r="E18" s="17">
        <f>協定の概要・加算措置!DX18</f>
        <v>1008651</v>
      </c>
      <c r="F18" s="17">
        <f>協定の概要・加算措置!DY18</f>
        <v>504325</v>
      </c>
      <c r="G18" s="17">
        <f t="shared" si="0"/>
        <v>531270</v>
      </c>
      <c r="H18" s="18">
        <f t="shared" si="1"/>
        <v>0.52671340235621633</v>
      </c>
      <c r="I18" s="13">
        <v>477381</v>
      </c>
      <c r="J18" s="13">
        <v>1212105</v>
      </c>
      <c r="K18" s="17">
        <f t="shared" si="2"/>
        <v>2220756</v>
      </c>
      <c r="L18" s="13">
        <v>477381</v>
      </c>
      <c r="M18" s="17">
        <f t="shared" si="3"/>
        <v>1743726</v>
      </c>
      <c r="N18" s="16">
        <v>100000</v>
      </c>
      <c r="O18" s="16"/>
      <c r="P18" s="19">
        <v>120000</v>
      </c>
      <c r="Q18" s="19"/>
      <c r="R18" s="16"/>
      <c r="S18" s="16">
        <v>1469540</v>
      </c>
      <c r="T18" s="16"/>
      <c r="U18" s="16"/>
      <c r="V18" s="16"/>
      <c r="W18" s="16"/>
      <c r="X18" s="16"/>
      <c r="Y18" s="16"/>
      <c r="Z18" s="16">
        <v>54186</v>
      </c>
      <c r="AA18" s="16">
        <v>0</v>
      </c>
      <c r="AB18" s="16">
        <v>0</v>
      </c>
      <c r="AC18" s="79"/>
      <c r="AD18" s="8" t="s">
        <v>2025</v>
      </c>
      <c r="AE18" s="52">
        <v>351</v>
      </c>
      <c r="AF18" s="8"/>
      <c r="AG18" s="52"/>
      <c r="AH18" s="55" t="str">
        <f t="shared" si="4"/>
        <v>適</v>
      </c>
    </row>
    <row r="19" spans="1:34" s="5" customFormat="1" ht="14.4" customHeight="1" x14ac:dyDescent="0.2">
      <c r="A19" s="11" t="s">
        <v>2006</v>
      </c>
      <c r="B19" s="11">
        <v>10</v>
      </c>
      <c r="C19" s="15">
        <v>1</v>
      </c>
      <c r="D19" s="15"/>
      <c r="E19" s="17">
        <f>協定の概要・加算措置!DX19</f>
        <v>532816</v>
      </c>
      <c r="F19" s="17">
        <f>協定の概要・加算措置!DY19</f>
        <v>266408</v>
      </c>
      <c r="G19" s="17">
        <f t="shared" si="0"/>
        <v>266408</v>
      </c>
      <c r="H19" s="18">
        <f t="shared" si="1"/>
        <v>0.5</v>
      </c>
      <c r="I19" s="13">
        <v>266408</v>
      </c>
      <c r="J19" s="13">
        <v>55999</v>
      </c>
      <c r="K19" s="17">
        <f t="shared" si="2"/>
        <v>588815</v>
      </c>
      <c r="L19" s="13">
        <v>266408</v>
      </c>
      <c r="M19" s="17">
        <f t="shared" si="3"/>
        <v>322506</v>
      </c>
      <c r="N19" s="16">
        <v>50000</v>
      </c>
      <c r="O19" s="16"/>
      <c r="P19" s="19">
        <v>90000</v>
      </c>
      <c r="Q19" s="19">
        <v>74940</v>
      </c>
      <c r="R19" s="16"/>
      <c r="S19" s="16"/>
      <c r="T19" s="16"/>
      <c r="U19" s="16"/>
      <c r="V19" s="16"/>
      <c r="W19" s="16"/>
      <c r="X19" s="16"/>
      <c r="Y19" s="16"/>
      <c r="Z19" s="16">
        <v>107566</v>
      </c>
      <c r="AA19" s="16"/>
      <c r="AB19" s="16"/>
      <c r="AC19" s="79"/>
      <c r="AD19" s="8" t="s">
        <v>2025</v>
      </c>
      <c r="AE19" s="52">
        <v>99</v>
      </c>
      <c r="AF19" s="8"/>
      <c r="AG19" s="52"/>
      <c r="AH19" s="55" t="str">
        <f t="shared" si="4"/>
        <v>適</v>
      </c>
    </row>
    <row r="20" spans="1:34" s="5" customFormat="1" ht="14.4" customHeight="1" x14ac:dyDescent="0.2">
      <c r="A20" s="11" t="s">
        <v>2007</v>
      </c>
      <c r="B20" s="11">
        <v>11</v>
      </c>
      <c r="C20" s="15">
        <v>1</v>
      </c>
      <c r="D20" s="15"/>
      <c r="E20" s="17">
        <f>協定の概要・加算措置!DX20</f>
        <v>2243240</v>
      </c>
      <c r="F20" s="17">
        <f>協定の概要・加算措置!DY20</f>
        <v>1121620</v>
      </c>
      <c r="G20" s="17">
        <f t="shared" si="0"/>
        <v>2243240</v>
      </c>
      <c r="H20" s="18">
        <f t="shared" si="1"/>
        <v>1</v>
      </c>
      <c r="I20" s="13">
        <v>0</v>
      </c>
      <c r="J20" s="13">
        <v>3226284</v>
      </c>
      <c r="K20" s="17">
        <f t="shared" si="2"/>
        <v>5469524</v>
      </c>
      <c r="L20" s="13">
        <v>0</v>
      </c>
      <c r="M20" s="17">
        <f t="shared" si="3"/>
        <v>5470499</v>
      </c>
      <c r="N20" s="16"/>
      <c r="O20" s="16"/>
      <c r="P20" s="19">
        <v>80000</v>
      </c>
      <c r="Q20" s="19"/>
      <c r="R20" s="16"/>
      <c r="S20" s="16">
        <v>4158471</v>
      </c>
      <c r="T20" s="16"/>
      <c r="U20" s="16"/>
      <c r="V20" s="16"/>
      <c r="W20" s="16"/>
      <c r="X20" s="16"/>
      <c r="Y20" s="16"/>
      <c r="Z20" s="16">
        <v>2420</v>
      </c>
      <c r="AA20" s="16">
        <v>1229608</v>
      </c>
      <c r="AB20" s="16">
        <v>1229608</v>
      </c>
      <c r="AC20" s="79"/>
      <c r="AD20" s="8" t="s">
        <v>2025</v>
      </c>
      <c r="AE20" s="52">
        <v>975</v>
      </c>
      <c r="AF20" s="8"/>
      <c r="AG20" s="52"/>
      <c r="AH20" s="55" t="str">
        <f t="shared" si="4"/>
        <v>適</v>
      </c>
    </row>
    <row r="21" spans="1:34" s="10" customFormat="1" ht="14.4" customHeight="1" x14ac:dyDescent="0.2">
      <c r="A21" s="11" t="s">
        <v>2008</v>
      </c>
      <c r="B21" s="11">
        <v>12</v>
      </c>
      <c r="C21" s="15">
        <v>1</v>
      </c>
      <c r="D21" s="15"/>
      <c r="E21" s="17">
        <f>協定の概要・加算措置!DX21</f>
        <v>2108352</v>
      </c>
      <c r="F21" s="17">
        <f>協定の概要・加算措置!DY21</f>
        <v>1054176</v>
      </c>
      <c r="G21" s="17">
        <f t="shared" si="0"/>
        <v>105424</v>
      </c>
      <c r="H21" s="18">
        <f t="shared" si="1"/>
        <v>5.0003035546246549E-2</v>
      </c>
      <c r="I21" s="13">
        <v>2002928</v>
      </c>
      <c r="J21" s="13">
        <v>27031</v>
      </c>
      <c r="K21" s="17">
        <f t="shared" si="2"/>
        <v>2135383</v>
      </c>
      <c r="L21" s="13">
        <v>2002928</v>
      </c>
      <c r="M21" s="17">
        <f t="shared" si="3"/>
        <v>132849</v>
      </c>
      <c r="N21" s="16">
        <v>90000</v>
      </c>
      <c r="O21" s="16"/>
      <c r="P21" s="19"/>
      <c r="Q21" s="19"/>
      <c r="R21" s="16"/>
      <c r="S21" s="16"/>
      <c r="T21" s="16"/>
      <c r="U21" s="16"/>
      <c r="V21" s="16"/>
      <c r="W21" s="16"/>
      <c r="X21" s="16"/>
      <c r="Y21" s="16"/>
      <c r="Z21" s="16">
        <v>5170</v>
      </c>
      <c r="AA21" s="16">
        <v>37679</v>
      </c>
      <c r="AB21" s="16">
        <v>37679</v>
      </c>
      <c r="AC21" s="80"/>
      <c r="AD21" s="8" t="s">
        <v>2025</v>
      </c>
      <c r="AE21" s="53">
        <v>394</v>
      </c>
      <c r="AF21" s="15"/>
      <c r="AG21" s="53"/>
      <c r="AH21" s="55" t="str">
        <f t="shared" si="4"/>
        <v>適</v>
      </c>
    </row>
    <row r="22" spans="1:34" s="10" customFormat="1" ht="14.4" customHeight="1" x14ac:dyDescent="0.2">
      <c r="A22" s="11" t="s">
        <v>2009</v>
      </c>
      <c r="B22" s="11">
        <v>13</v>
      </c>
      <c r="C22" s="15">
        <v>1</v>
      </c>
      <c r="D22" s="15"/>
      <c r="E22" s="17">
        <f>協定の概要・加算措置!DX22</f>
        <v>1422036</v>
      </c>
      <c r="F22" s="17">
        <f>協定の概要・加算措置!DY22</f>
        <v>711018</v>
      </c>
      <c r="G22" s="17">
        <f t="shared" si="0"/>
        <v>0</v>
      </c>
      <c r="H22" s="18">
        <f t="shared" si="1"/>
        <v>0</v>
      </c>
      <c r="I22" s="13">
        <v>1422036</v>
      </c>
      <c r="J22" s="13">
        <v>0</v>
      </c>
      <c r="K22" s="17">
        <f t="shared" si="2"/>
        <v>1422036</v>
      </c>
      <c r="L22" s="13">
        <v>1422079</v>
      </c>
      <c r="M22" s="17">
        <f t="shared" si="3"/>
        <v>168</v>
      </c>
      <c r="N22" s="16"/>
      <c r="O22" s="16"/>
      <c r="P22" s="19"/>
      <c r="Q22" s="19"/>
      <c r="R22" s="16"/>
      <c r="S22" s="16"/>
      <c r="T22" s="16"/>
      <c r="U22" s="16"/>
      <c r="V22" s="16"/>
      <c r="W22" s="16"/>
      <c r="X22" s="16"/>
      <c r="Y22" s="16"/>
      <c r="Z22" s="16"/>
      <c r="AA22" s="16">
        <v>168</v>
      </c>
      <c r="AB22" s="16">
        <v>168</v>
      </c>
      <c r="AC22" s="80"/>
      <c r="AD22" s="8" t="s">
        <v>2025</v>
      </c>
      <c r="AE22" s="53">
        <v>211</v>
      </c>
      <c r="AF22" s="15"/>
      <c r="AG22" s="53"/>
      <c r="AH22" s="55" t="str">
        <f t="shared" si="4"/>
        <v>適</v>
      </c>
    </row>
    <row r="23" spans="1:34" s="10" customFormat="1" ht="14.4" customHeight="1" x14ac:dyDescent="0.2">
      <c r="A23" s="11" t="s">
        <v>2010</v>
      </c>
      <c r="B23" s="11">
        <v>14</v>
      </c>
      <c r="C23" s="15">
        <v>1</v>
      </c>
      <c r="D23" s="15"/>
      <c r="E23" s="17">
        <f>協定の概要・加算措置!DX23</f>
        <v>1917858</v>
      </c>
      <c r="F23" s="17">
        <f>協定の概要・加算措置!DY23</f>
        <v>958929</v>
      </c>
      <c r="G23" s="17">
        <f t="shared" si="0"/>
        <v>1143812</v>
      </c>
      <c r="H23" s="18">
        <f t="shared" si="1"/>
        <v>0.59640077628270705</v>
      </c>
      <c r="I23" s="13">
        <v>774046</v>
      </c>
      <c r="J23" s="13">
        <v>7637</v>
      </c>
      <c r="K23" s="17">
        <f t="shared" si="2"/>
        <v>1925495</v>
      </c>
      <c r="L23" s="13">
        <v>774046</v>
      </c>
      <c r="M23" s="17">
        <f t="shared" si="3"/>
        <v>1151508</v>
      </c>
      <c r="N23" s="16">
        <v>50000</v>
      </c>
      <c r="O23" s="16"/>
      <c r="P23" s="19">
        <v>48000</v>
      </c>
      <c r="Q23" s="19"/>
      <c r="R23" s="16"/>
      <c r="S23" s="16">
        <v>933954</v>
      </c>
      <c r="T23" s="16"/>
      <c r="U23" s="16">
        <v>95344</v>
      </c>
      <c r="V23" s="16"/>
      <c r="W23" s="16"/>
      <c r="X23" s="16"/>
      <c r="Y23" s="16"/>
      <c r="Z23" s="16">
        <v>24210</v>
      </c>
      <c r="AA23" s="16"/>
      <c r="AB23" s="16"/>
      <c r="AC23" s="80"/>
      <c r="AD23" s="8" t="s">
        <v>2025</v>
      </c>
      <c r="AE23" s="53">
        <v>59</v>
      </c>
      <c r="AF23" s="15"/>
      <c r="AG23" s="53"/>
      <c r="AH23" s="55" t="str">
        <f t="shared" si="4"/>
        <v>適</v>
      </c>
    </row>
    <row r="24" spans="1:34" s="10" customFormat="1" ht="14.4" customHeight="1" x14ac:dyDescent="0.2">
      <c r="A24" s="11" t="s">
        <v>2011</v>
      </c>
      <c r="B24" s="11">
        <v>15</v>
      </c>
      <c r="C24" s="15">
        <v>1</v>
      </c>
      <c r="D24" s="15"/>
      <c r="E24" s="17">
        <f>協定の概要・加算措置!DX24</f>
        <v>1411103</v>
      </c>
      <c r="F24" s="17">
        <f>協定の概要・加算措置!DY24</f>
        <v>705551</v>
      </c>
      <c r="G24" s="17">
        <f t="shared" si="0"/>
        <v>771904</v>
      </c>
      <c r="H24" s="18">
        <f t="shared" si="1"/>
        <v>0.54702172697528106</v>
      </c>
      <c r="I24" s="13">
        <v>639199</v>
      </c>
      <c r="J24" s="13">
        <v>18030</v>
      </c>
      <c r="K24" s="17">
        <f t="shared" si="2"/>
        <v>1429133</v>
      </c>
      <c r="L24" s="13">
        <v>639199</v>
      </c>
      <c r="M24" s="17">
        <f t="shared" si="3"/>
        <v>790259</v>
      </c>
      <c r="N24" s="16">
        <v>50000</v>
      </c>
      <c r="O24" s="16"/>
      <c r="P24" s="19">
        <v>116000</v>
      </c>
      <c r="Q24" s="19">
        <v>28000</v>
      </c>
      <c r="R24" s="16"/>
      <c r="S24" s="16">
        <v>503899</v>
      </c>
      <c r="T24" s="16"/>
      <c r="U24" s="16">
        <v>36000</v>
      </c>
      <c r="V24" s="16"/>
      <c r="W24" s="16"/>
      <c r="X24" s="16"/>
      <c r="Y24" s="16"/>
      <c r="Z24" s="16">
        <v>56360</v>
      </c>
      <c r="AA24" s="16">
        <v>0</v>
      </c>
      <c r="AB24" s="16">
        <v>0</v>
      </c>
      <c r="AC24" s="80"/>
      <c r="AD24" s="8" t="s">
        <v>2025</v>
      </c>
      <c r="AE24" s="53">
        <v>325</v>
      </c>
      <c r="AF24" s="15"/>
      <c r="AG24" s="53"/>
      <c r="AH24" s="55" t="str">
        <f t="shared" si="4"/>
        <v>適</v>
      </c>
    </row>
    <row r="25" spans="1:34" s="10" customFormat="1" ht="14.4" customHeight="1" x14ac:dyDescent="0.2">
      <c r="A25" s="11" t="s">
        <v>2012</v>
      </c>
      <c r="B25" s="11">
        <v>16</v>
      </c>
      <c r="C25" s="15">
        <v>1</v>
      </c>
      <c r="D25" s="15"/>
      <c r="E25" s="17">
        <f>協定の概要・加算措置!DX25</f>
        <v>956340</v>
      </c>
      <c r="F25" s="17">
        <f>協定の概要・加算措置!DY25</f>
        <v>478170</v>
      </c>
      <c r="G25" s="17">
        <f t="shared" si="0"/>
        <v>478170</v>
      </c>
      <c r="H25" s="18">
        <f t="shared" si="1"/>
        <v>0.5</v>
      </c>
      <c r="I25" s="13">
        <v>478170</v>
      </c>
      <c r="J25" s="13">
        <v>216509</v>
      </c>
      <c r="K25" s="17">
        <f t="shared" si="2"/>
        <v>1172849</v>
      </c>
      <c r="L25" s="13">
        <v>478170</v>
      </c>
      <c r="M25" s="17">
        <f t="shared" si="3"/>
        <v>694907</v>
      </c>
      <c r="N25" s="16">
        <v>60000</v>
      </c>
      <c r="O25" s="16"/>
      <c r="P25" s="19">
        <v>321900</v>
      </c>
      <c r="Q25" s="19">
        <v>135000</v>
      </c>
      <c r="R25" s="16"/>
      <c r="S25" s="16">
        <v>54957</v>
      </c>
      <c r="T25" s="16"/>
      <c r="U25" s="16">
        <v>40000</v>
      </c>
      <c r="V25" s="16"/>
      <c r="W25" s="16"/>
      <c r="X25" s="16"/>
      <c r="Y25" s="16"/>
      <c r="Z25" s="16">
        <v>83050</v>
      </c>
      <c r="AA25" s="16"/>
      <c r="AB25" s="16"/>
      <c r="AC25" s="80"/>
      <c r="AD25" s="8" t="s">
        <v>2025</v>
      </c>
      <c r="AE25" s="53">
        <v>228</v>
      </c>
      <c r="AF25" s="15"/>
      <c r="AG25" s="53"/>
      <c r="AH25" s="55" t="str">
        <f t="shared" si="4"/>
        <v>適</v>
      </c>
    </row>
    <row r="26" spans="1:34" s="10" customFormat="1" ht="14.4" customHeight="1" x14ac:dyDescent="0.2">
      <c r="A26" s="11" t="s">
        <v>2013</v>
      </c>
      <c r="B26" s="11">
        <v>17</v>
      </c>
      <c r="C26" s="15">
        <v>1</v>
      </c>
      <c r="D26" s="15"/>
      <c r="E26" s="17">
        <f>協定の概要・加算措置!DX26</f>
        <v>852276</v>
      </c>
      <c r="F26" s="17">
        <f>協定の概要・加算措置!DY26</f>
        <v>426138</v>
      </c>
      <c r="G26" s="17">
        <f t="shared" si="0"/>
        <v>852276</v>
      </c>
      <c r="H26" s="18">
        <f t="shared" si="1"/>
        <v>1</v>
      </c>
      <c r="I26" s="13"/>
      <c r="J26" s="13">
        <v>1000778</v>
      </c>
      <c r="K26" s="17">
        <f t="shared" si="2"/>
        <v>1853054</v>
      </c>
      <c r="L26" s="13"/>
      <c r="M26" s="17">
        <f t="shared" si="3"/>
        <v>1853452</v>
      </c>
      <c r="N26" s="16">
        <v>40000</v>
      </c>
      <c r="O26" s="16"/>
      <c r="P26" s="19">
        <v>1323306</v>
      </c>
      <c r="Q26" s="19">
        <v>30000</v>
      </c>
      <c r="R26" s="16"/>
      <c r="S26" s="16">
        <v>374726</v>
      </c>
      <c r="T26" s="16"/>
      <c r="U26" s="16">
        <v>73500</v>
      </c>
      <c r="V26" s="16"/>
      <c r="W26" s="16"/>
      <c r="X26" s="16"/>
      <c r="Y26" s="16"/>
      <c r="Z26" s="16">
        <v>11920</v>
      </c>
      <c r="AA26" s="16"/>
      <c r="AB26" s="16"/>
      <c r="AC26" s="80"/>
      <c r="AD26" s="8" t="s">
        <v>2025</v>
      </c>
      <c r="AE26" s="53">
        <v>398</v>
      </c>
      <c r="AF26" s="15"/>
      <c r="AG26" s="53"/>
      <c r="AH26" s="55" t="str">
        <f t="shared" si="4"/>
        <v>適</v>
      </c>
    </row>
    <row r="27" spans="1:34" s="10" customFormat="1" ht="14.4" customHeight="1" x14ac:dyDescent="0.2">
      <c r="A27" s="11" t="s">
        <v>2014</v>
      </c>
      <c r="B27" s="11">
        <v>18</v>
      </c>
      <c r="C27" s="15">
        <v>1</v>
      </c>
      <c r="D27" s="15"/>
      <c r="E27" s="17">
        <f>協定の概要・加算措置!DX27</f>
        <v>2092830</v>
      </c>
      <c r="F27" s="17">
        <f>協定の概要・加算措置!DY27</f>
        <v>1046415</v>
      </c>
      <c r="G27" s="17">
        <f t="shared" si="0"/>
        <v>1046426</v>
      </c>
      <c r="H27" s="18">
        <f t="shared" si="1"/>
        <v>0.50000525604086332</v>
      </c>
      <c r="I27" s="13">
        <v>1046404</v>
      </c>
      <c r="J27" s="13">
        <v>792765</v>
      </c>
      <c r="K27" s="17">
        <f t="shared" si="2"/>
        <v>2885595</v>
      </c>
      <c r="L27" s="13">
        <v>1046404</v>
      </c>
      <c r="M27" s="17">
        <f t="shared" si="3"/>
        <v>1839629</v>
      </c>
      <c r="N27" s="16">
        <v>120000</v>
      </c>
      <c r="O27" s="16"/>
      <c r="P27" s="19">
        <v>1353698</v>
      </c>
      <c r="Q27" s="19"/>
      <c r="R27" s="16"/>
      <c r="S27" s="16">
        <v>259537</v>
      </c>
      <c r="T27" s="16"/>
      <c r="U27" s="16">
        <v>51480</v>
      </c>
      <c r="V27" s="16"/>
      <c r="W27" s="16"/>
      <c r="X27" s="16"/>
      <c r="Y27" s="16"/>
      <c r="Z27" s="16">
        <v>54914</v>
      </c>
      <c r="AA27" s="16"/>
      <c r="AB27" s="16"/>
      <c r="AC27" s="80"/>
      <c r="AD27" s="8" t="s">
        <v>2025</v>
      </c>
      <c r="AE27" s="53">
        <v>438</v>
      </c>
      <c r="AF27" s="15"/>
      <c r="AG27" s="53"/>
      <c r="AH27" s="55" t="str">
        <f t="shared" si="4"/>
        <v>適</v>
      </c>
    </row>
    <row r="28" spans="1:34" s="10" customFormat="1" ht="14.4" customHeight="1" x14ac:dyDescent="0.2">
      <c r="A28" s="11" t="s">
        <v>2015</v>
      </c>
      <c r="B28" s="11">
        <v>19</v>
      </c>
      <c r="C28" s="15">
        <v>1</v>
      </c>
      <c r="D28" s="15"/>
      <c r="E28" s="17">
        <f>協定の概要・加算措置!DX28</f>
        <v>1889088</v>
      </c>
      <c r="F28" s="17">
        <f>協定の概要・加算措置!DY28</f>
        <v>944544</v>
      </c>
      <c r="G28" s="17">
        <f t="shared" si="0"/>
        <v>1889088</v>
      </c>
      <c r="H28" s="18">
        <f t="shared" si="1"/>
        <v>1</v>
      </c>
      <c r="I28" s="13"/>
      <c r="J28" s="13">
        <v>1029802</v>
      </c>
      <c r="K28" s="17">
        <f t="shared" si="2"/>
        <v>2918890</v>
      </c>
      <c r="L28" s="13"/>
      <c r="M28" s="17">
        <f t="shared" si="3"/>
        <v>2920261</v>
      </c>
      <c r="N28" s="16"/>
      <c r="O28" s="16"/>
      <c r="P28" s="19">
        <v>2636000</v>
      </c>
      <c r="Q28" s="19">
        <v>181000</v>
      </c>
      <c r="R28" s="16"/>
      <c r="S28" s="16"/>
      <c r="T28" s="16"/>
      <c r="U28" s="16"/>
      <c r="V28" s="16"/>
      <c r="W28" s="16"/>
      <c r="X28" s="16"/>
      <c r="Y28" s="16"/>
      <c r="Z28" s="16">
        <v>103261</v>
      </c>
      <c r="AA28" s="16"/>
      <c r="AB28" s="16"/>
      <c r="AC28" s="80"/>
      <c r="AD28" s="8" t="s">
        <v>2025</v>
      </c>
      <c r="AE28" s="53">
        <v>1371</v>
      </c>
      <c r="AF28" s="15"/>
      <c r="AG28" s="53"/>
      <c r="AH28" s="55" t="str">
        <f t="shared" si="4"/>
        <v>適</v>
      </c>
    </row>
    <row r="29" spans="1:34" s="10" customFormat="1" ht="14.4" customHeight="1" x14ac:dyDescent="0.2">
      <c r="A29" s="11" t="s">
        <v>1996</v>
      </c>
      <c r="B29" s="11">
        <v>20</v>
      </c>
      <c r="C29" s="15">
        <v>1</v>
      </c>
      <c r="D29" s="15"/>
      <c r="E29" s="17">
        <f>協定の概要・加算措置!DX29</f>
        <v>1354689</v>
      </c>
      <c r="F29" s="17">
        <f>協定の概要・加算措置!DY29</f>
        <v>677344</v>
      </c>
      <c r="G29" s="17">
        <f t="shared" si="0"/>
        <v>677689</v>
      </c>
      <c r="H29" s="18">
        <f t="shared" si="1"/>
        <v>0.50025430190988485</v>
      </c>
      <c r="I29" s="13">
        <v>677000</v>
      </c>
      <c r="J29" s="13">
        <v>900919</v>
      </c>
      <c r="K29" s="17">
        <f t="shared" si="2"/>
        <v>2255608</v>
      </c>
      <c r="L29" s="13">
        <v>677000</v>
      </c>
      <c r="M29" s="17">
        <f t="shared" si="3"/>
        <v>1579608</v>
      </c>
      <c r="N29" s="16">
        <v>72000</v>
      </c>
      <c r="O29" s="16"/>
      <c r="P29" s="19">
        <v>1506618</v>
      </c>
      <c r="Q29" s="19"/>
      <c r="R29" s="16"/>
      <c r="S29" s="16"/>
      <c r="T29" s="16"/>
      <c r="U29" s="16"/>
      <c r="V29" s="16"/>
      <c r="W29" s="16"/>
      <c r="X29" s="16"/>
      <c r="Y29" s="16"/>
      <c r="Z29" s="16">
        <v>990</v>
      </c>
      <c r="AA29" s="16"/>
      <c r="AB29" s="16"/>
      <c r="AC29" s="80"/>
      <c r="AD29" s="8" t="s">
        <v>2026</v>
      </c>
      <c r="AE29" s="53">
        <v>1000</v>
      </c>
      <c r="AF29" s="15"/>
      <c r="AG29" s="53"/>
      <c r="AH29" s="55" t="str">
        <f t="shared" si="4"/>
        <v>適</v>
      </c>
    </row>
    <row r="30" spans="1:34" s="10" customFormat="1" ht="14.4" customHeight="1" x14ac:dyDescent="0.2">
      <c r="A30" s="11" t="s">
        <v>2016</v>
      </c>
      <c r="B30" s="11">
        <v>21</v>
      </c>
      <c r="C30" s="15">
        <v>1</v>
      </c>
      <c r="D30" s="15"/>
      <c r="E30" s="17">
        <f>協定の概要・加算措置!DX30</f>
        <v>1613855</v>
      </c>
      <c r="F30" s="17">
        <f>協定の概要・加算措置!DY30</f>
        <v>806927</v>
      </c>
      <c r="G30" s="17">
        <f t="shared" si="0"/>
        <v>403463</v>
      </c>
      <c r="H30" s="18">
        <f t="shared" si="1"/>
        <v>0.24999953527423469</v>
      </c>
      <c r="I30" s="13">
        <v>1210392</v>
      </c>
      <c r="J30" s="13">
        <v>778531</v>
      </c>
      <c r="K30" s="17">
        <f t="shared" si="2"/>
        <v>2392386</v>
      </c>
      <c r="L30" s="13">
        <v>1210392</v>
      </c>
      <c r="M30" s="17">
        <f t="shared" si="3"/>
        <v>1182712</v>
      </c>
      <c r="N30" s="16">
        <v>45000</v>
      </c>
      <c r="O30" s="16"/>
      <c r="P30" s="19">
        <v>671062</v>
      </c>
      <c r="Q30" s="19"/>
      <c r="R30" s="16"/>
      <c r="S30" s="16">
        <v>377017</v>
      </c>
      <c r="T30" s="16"/>
      <c r="U30" s="16"/>
      <c r="V30" s="16"/>
      <c r="W30" s="16"/>
      <c r="X30" s="16"/>
      <c r="Y30" s="16"/>
      <c r="Z30" s="16">
        <v>89633</v>
      </c>
      <c r="AA30" s="16"/>
      <c r="AB30" s="16"/>
      <c r="AC30" s="80"/>
      <c r="AD30" s="8" t="s">
        <v>2025</v>
      </c>
      <c r="AE30" s="53">
        <v>718</v>
      </c>
      <c r="AF30" s="15"/>
      <c r="AG30" s="53"/>
      <c r="AH30" s="55" t="str">
        <f t="shared" si="4"/>
        <v>適</v>
      </c>
    </row>
    <row r="31" spans="1:34" s="10" customFormat="1" ht="14.4" customHeight="1" x14ac:dyDescent="0.2">
      <c r="A31" s="11" t="s">
        <v>2017</v>
      </c>
      <c r="B31" s="11">
        <v>22</v>
      </c>
      <c r="C31" s="15">
        <v>1</v>
      </c>
      <c r="D31" s="15"/>
      <c r="E31" s="17">
        <f>協定の概要・加算措置!DX31</f>
        <v>1894408</v>
      </c>
      <c r="F31" s="17">
        <f>協定の概要・加算措置!DY31</f>
        <v>947204</v>
      </c>
      <c r="G31" s="17">
        <f t="shared" si="0"/>
        <v>49461</v>
      </c>
      <c r="H31" s="18">
        <f t="shared" si="1"/>
        <v>2.6108948019645188E-2</v>
      </c>
      <c r="I31" s="13">
        <v>1844947</v>
      </c>
      <c r="J31" s="13">
        <v>50012</v>
      </c>
      <c r="K31" s="17">
        <f t="shared" si="2"/>
        <v>1944420</v>
      </c>
      <c r="L31" s="13">
        <v>1844947</v>
      </c>
      <c r="M31" s="17">
        <f t="shared" si="3"/>
        <v>100000</v>
      </c>
      <c r="N31" s="16">
        <v>100000</v>
      </c>
      <c r="O31" s="16"/>
      <c r="P31" s="19"/>
      <c r="Q31" s="19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80"/>
      <c r="AD31" s="8" t="s">
        <v>2025</v>
      </c>
      <c r="AE31" s="53">
        <v>527</v>
      </c>
      <c r="AF31" s="15"/>
      <c r="AG31" s="53"/>
      <c r="AH31" s="55" t="str">
        <f t="shared" si="4"/>
        <v>適</v>
      </c>
    </row>
    <row r="32" spans="1:34" s="10" customFormat="1" ht="14.4" customHeight="1" x14ac:dyDescent="0.2">
      <c r="A32" s="11" t="s">
        <v>2018</v>
      </c>
      <c r="B32" s="11">
        <v>23</v>
      </c>
      <c r="C32" s="15">
        <v>1</v>
      </c>
      <c r="D32" s="15"/>
      <c r="E32" s="17">
        <f>協定の概要・加算措置!DX32</f>
        <v>3130864</v>
      </c>
      <c r="F32" s="17">
        <f>協定の概要・加算措置!DY32</f>
        <v>1565432</v>
      </c>
      <c r="G32" s="17">
        <f t="shared" si="0"/>
        <v>1565430</v>
      </c>
      <c r="H32" s="18">
        <f t="shared" si="1"/>
        <v>0.49999936119869787</v>
      </c>
      <c r="I32" s="13">
        <v>1565434</v>
      </c>
      <c r="J32" s="13">
        <v>6134</v>
      </c>
      <c r="K32" s="17">
        <f t="shared" si="2"/>
        <v>3136998</v>
      </c>
      <c r="L32" s="13">
        <v>1565434</v>
      </c>
      <c r="M32" s="17">
        <f t="shared" si="3"/>
        <v>1572454</v>
      </c>
      <c r="N32" s="16">
        <v>160000</v>
      </c>
      <c r="O32" s="16"/>
      <c r="P32" s="19">
        <v>1352000</v>
      </c>
      <c r="Q32" s="19"/>
      <c r="R32" s="16"/>
      <c r="S32" s="16"/>
      <c r="T32" s="16"/>
      <c r="U32" s="16">
        <v>15000</v>
      </c>
      <c r="V32" s="16"/>
      <c r="W32" s="16"/>
      <c r="X32" s="16"/>
      <c r="Y32" s="16"/>
      <c r="Z32" s="16">
        <v>45454</v>
      </c>
      <c r="AA32" s="16"/>
      <c r="AB32" s="16"/>
      <c r="AC32" s="80"/>
      <c r="AD32" s="8" t="s">
        <v>2025</v>
      </c>
      <c r="AE32" s="53">
        <v>890</v>
      </c>
      <c r="AF32" s="15"/>
      <c r="AG32" s="53"/>
      <c r="AH32" s="55" t="str">
        <f t="shared" si="4"/>
        <v>適</v>
      </c>
    </row>
    <row r="33" spans="1:34" s="10" customFormat="1" ht="14.4" customHeight="1" x14ac:dyDescent="0.2">
      <c r="A33" s="11" t="s">
        <v>2019</v>
      </c>
      <c r="B33" s="11">
        <v>24</v>
      </c>
      <c r="C33" s="15">
        <v>1</v>
      </c>
      <c r="D33" s="15"/>
      <c r="E33" s="17">
        <f>協定の概要・加算措置!DX33</f>
        <v>517560</v>
      </c>
      <c r="F33" s="17">
        <f>協定の概要・加算措置!DY33</f>
        <v>258780</v>
      </c>
      <c r="G33" s="17">
        <f t="shared" si="0"/>
        <v>258780</v>
      </c>
      <c r="H33" s="18">
        <f t="shared" si="1"/>
        <v>0.5</v>
      </c>
      <c r="I33" s="13">
        <v>258780</v>
      </c>
      <c r="J33" s="13">
        <v>29036</v>
      </c>
      <c r="K33" s="17">
        <f t="shared" si="2"/>
        <v>546596</v>
      </c>
      <c r="L33" s="13">
        <v>258780</v>
      </c>
      <c r="M33" s="17">
        <f t="shared" si="3"/>
        <v>287834</v>
      </c>
      <c r="N33" s="16">
        <v>35000</v>
      </c>
      <c r="O33" s="16"/>
      <c r="P33" s="19">
        <v>147784</v>
      </c>
      <c r="Q33" s="19">
        <v>71820</v>
      </c>
      <c r="R33" s="16"/>
      <c r="S33" s="16"/>
      <c r="T33" s="16"/>
      <c r="U33" s="16"/>
      <c r="V33" s="16"/>
      <c r="W33" s="16"/>
      <c r="X33" s="16"/>
      <c r="Y33" s="16"/>
      <c r="Z33" s="16">
        <v>33230</v>
      </c>
      <c r="AA33" s="16"/>
      <c r="AB33" s="16"/>
      <c r="AC33" s="80"/>
      <c r="AD33" s="8" t="s">
        <v>2025</v>
      </c>
      <c r="AE33" s="53">
        <v>18</v>
      </c>
      <c r="AF33" s="15"/>
      <c r="AG33" s="53"/>
      <c r="AH33" s="55" t="str">
        <f t="shared" si="4"/>
        <v>適</v>
      </c>
    </row>
    <row r="34" spans="1:34" s="10" customFormat="1" ht="14.4" customHeight="1" x14ac:dyDescent="0.2">
      <c r="A34" s="11" t="s">
        <v>2020</v>
      </c>
      <c r="B34" s="11">
        <v>25</v>
      </c>
      <c r="C34" s="15">
        <v>1</v>
      </c>
      <c r="D34" s="15"/>
      <c r="E34" s="17">
        <f>協定の概要・加算措置!DX34</f>
        <v>3927689</v>
      </c>
      <c r="F34" s="17">
        <f>協定の概要・加算措置!DY34</f>
        <v>1963844</v>
      </c>
      <c r="G34" s="17">
        <f t="shared" si="0"/>
        <v>3927689</v>
      </c>
      <c r="H34" s="18">
        <f t="shared" si="1"/>
        <v>1</v>
      </c>
      <c r="I34" s="13"/>
      <c r="J34" s="13">
        <v>491964</v>
      </c>
      <c r="K34" s="17">
        <f t="shared" si="2"/>
        <v>4419653</v>
      </c>
      <c r="L34" s="13"/>
      <c r="M34" s="17">
        <f t="shared" si="3"/>
        <v>4420362</v>
      </c>
      <c r="N34" s="16">
        <v>60000</v>
      </c>
      <c r="O34" s="16"/>
      <c r="P34" s="19">
        <v>30512</v>
      </c>
      <c r="Q34" s="19">
        <v>3651937</v>
      </c>
      <c r="R34" s="16"/>
      <c r="S34" s="16"/>
      <c r="T34" s="16"/>
      <c r="U34" s="16"/>
      <c r="V34" s="16"/>
      <c r="W34" s="16"/>
      <c r="X34" s="16"/>
      <c r="Y34" s="16"/>
      <c r="Z34" s="16">
        <v>49440</v>
      </c>
      <c r="AA34" s="16">
        <v>628473</v>
      </c>
      <c r="AB34" s="16">
        <v>628473</v>
      </c>
      <c r="AC34" s="80"/>
      <c r="AD34" s="8" t="s">
        <v>2025</v>
      </c>
      <c r="AE34" s="53">
        <v>709</v>
      </c>
      <c r="AF34" s="15"/>
      <c r="AG34" s="53"/>
      <c r="AH34" s="55" t="str">
        <f t="shared" si="4"/>
        <v>適</v>
      </c>
    </row>
    <row r="35" spans="1:34" s="10" customFormat="1" ht="14.4" customHeight="1" x14ac:dyDescent="0.2">
      <c r="A35" s="11" t="s">
        <v>2021</v>
      </c>
      <c r="B35" s="11">
        <v>26</v>
      </c>
      <c r="C35" s="15">
        <v>1</v>
      </c>
      <c r="D35" s="15"/>
      <c r="E35" s="17">
        <f>協定の概要・加算措置!DX35</f>
        <v>968632</v>
      </c>
      <c r="F35" s="17">
        <f>協定の概要・加算措置!DY35</f>
        <v>484316</v>
      </c>
      <c r="G35" s="17">
        <f t="shared" si="0"/>
        <v>48432</v>
      </c>
      <c r="H35" s="18">
        <f t="shared" si="1"/>
        <v>5.000041295352621E-2</v>
      </c>
      <c r="I35" s="13">
        <v>920200</v>
      </c>
      <c r="J35" s="13">
        <v>100273</v>
      </c>
      <c r="K35" s="17">
        <f t="shared" si="2"/>
        <v>1068905</v>
      </c>
      <c r="L35" s="13">
        <v>920200</v>
      </c>
      <c r="M35" s="17">
        <f t="shared" si="3"/>
        <v>149158</v>
      </c>
      <c r="N35" s="16"/>
      <c r="O35" s="16"/>
      <c r="P35" s="19"/>
      <c r="Q35" s="19"/>
      <c r="R35" s="16"/>
      <c r="S35" s="16"/>
      <c r="T35" s="16"/>
      <c r="U35" s="16">
        <v>33032</v>
      </c>
      <c r="V35" s="16"/>
      <c r="W35" s="16"/>
      <c r="X35" s="16"/>
      <c r="Y35" s="16"/>
      <c r="Z35" s="16">
        <v>3520</v>
      </c>
      <c r="AA35" s="16">
        <v>112606</v>
      </c>
      <c r="AB35" s="16">
        <v>112606</v>
      </c>
      <c r="AC35" s="80"/>
      <c r="AD35" s="8" t="s">
        <v>2025</v>
      </c>
      <c r="AE35" s="53">
        <v>453</v>
      </c>
      <c r="AF35" s="15"/>
      <c r="AG35" s="53"/>
      <c r="AH35" s="55" t="str">
        <f t="shared" si="4"/>
        <v>適</v>
      </c>
    </row>
    <row r="36" spans="1:34" s="10" customFormat="1" ht="14.4" customHeight="1" x14ac:dyDescent="0.2">
      <c r="A36" s="11" t="s">
        <v>2022</v>
      </c>
      <c r="B36" s="11">
        <v>27</v>
      </c>
      <c r="C36" s="15">
        <v>1</v>
      </c>
      <c r="D36" s="15"/>
      <c r="E36" s="17">
        <f>協定の概要・加算措置!DX36</f>
        <v>520735</v>
      </c>
      <c r="F36" s="17">
        <f>協定の概要・加算措置!DY36</f>
        <v>260367</v>
      </c>
      <c r="G36" s="17">
        <f t="shared" si="0"/>
        <v>104147</v>
      </c>
      <c r="H36" s="18">
        <f t="shared" si="1"/>
        <v>0.2</v>
      </c>
      <c r="I36" s="13">
        <v>416588</v>
      </c>
      <c r="J36" s="13">
        <v>176590</v>
      </c>
      <c r="K36" s="17">
        <f t="shared" si="2"/>
        <v>697325</v>
      </c>
      <c r="L36" s="13">
        <v>416588</v>
      </c>
      <c r="M36" s="17">
        <f t="shared" si="3"/>
        <v>398050</v>
      </c>
      <c r="N36" s="16">
        <v>60000</v>
      </c>
      <c r="O36" s="16"/>
      <c r="P36" s="19"/>
      <c r="Q36" s="19"/>
      <c r="R36" s="16"/>
      <c r="S36" s="16">
        <v>338000</v>
      </c>
      <c r="T36" s="16"/>
      <c r="U36" s="16"/>
      <c r="V36" s="16"/>
      <c r="W36" s="16"/>
      <c r="X36" s="16"/>
      <c r="Y36" s="16"/>
      <c r="Z36" s="16">
        <v>50</v>
      </c>
      <c r="AA36" s="16"/>
      <c r="AB36" s="16"/>
      <c r="AC36" s="81"/>
      <c r="AD36" s="8" t="s">
        <v>2026</v>
      </c>
      <c r="AE36" s="53">
        <v>117313</v>
      </c>
      <c r="AF36" s="15"/>
      <c r="AG36" s="53"/>
      <c r="AH36" s="55" t="str">
        <f t="shared" si="4"/>
        <v>適</v>
      </c>
    </row>
  </sheetData>
  <mergeCells count="41">
    <mergeCell ref="AG8:AG9"/>
    <mergeCell ref="AF8:AF9"/>
    <mergeCell ref="AE8:AE9"/>
    <mergeCell ref="AD8:AD9"/>
    <mergeCell ref="A2:A9"/>
    <mergeCell ref="B4:B9"/>
    <mergeCell ref="A1:B1"/>
    <mergeCell ref="B2:B3"/>
    <mergeCell ref="S3:S9"/>
    <mergeCell ref="AH7:AH9"/>
    <mergeCell ref="AD1:AH6"/>
    <mergeCell ref="AF7:AG7"/>
    <mergeCell ref="AD7:AE7"/>
    <mergeCell ref="V3:V9"/>
    <mergeCell ref="Z3:Z9"/>
    <mergeCell ref="AA3:AA9"/>
    <mergeCell ref="Y3:Y9"/>
    <mergeCell ref="AB4:AB9"/>
    <mergeCell ref="C1:AB1"/>
    <mergeCell ref="K3:K9"/>
    <mergeCell ref="L3:L9"/>
    <mergeCell ref="C4:C9"/>
    <mergeCell ref="E2:E9"/>
    <mergeCell ref="M3:M9"/>
    <mergeCell ref="W3:W9"/>
    <mergeCell ref="J2:AB2"/>
    <mergeCell ref="J3:J9"/>
    <mergeCell ref="C2:D3"/>
    <mergeCell ref="U3:U9"/>
    <mergeCell ref="X3:X9"/>
    <mergeCell ref="P3:P9"/>
    <mergeCell ref="D4:D9"/>
    <mergeCell ref="F3:F9"/>
    <mergeCell ref="N3:N9"/>
    <mergeCell ref="R3:R9"/>
    <mergeCell ref="T3:T9"/>
    <mergeCell ref="Q3:Q9"/>
    <mergeCell ref="I3:I9"/>
    <mergeCell ref="G3:G9"/>
    <mergeCell ref="H4:H9"/>
    <mergeCell ref="O3:O9"/>
  </mergeCells>
  <phoneticPr fontId="3"/>
  <conditionalFormatting sqref="C10:D36">
    <cfRule type="expression" dxfId="66" priority="97" stopIfTrue="1">
      <formula>$C10+$D10&lt;&gt;1</formula>
    </cfRule>
  </conditionalFormatting>
  <conditionalFormatting sqref="L10:L36">
    <cfRule type="cellIs" dxfId="65" priority="27" operator="lessThan">
      <formula>I10</formula>
    </cfRule>
  </conditionalFormatting>
  <conditionalFormatting sqref="AB10:AB36">
    <cfRule type="expression" dxfId="64" priority="14">
      <formula>$AB10&gt;$AA10</formula>
    </cfRule>
  </conditionalFormatting>
  <conditionalFormatting sqref="G10:G36">
    <cfRule type="cellIs" dxfId="63" priority="65" stopIfTrue="1" operator="greaterThan">
      <formula>E10</formula>
    </cfRule>
    <cfRule type="cellIs" dxfId="62" priority="111" stopIfTrue="1" operator="notEqual">
      <formula>E10-I10</formula>
    </cfRule>
  </conditionalFormatting>
  <conditionalFormatting sqref="H10:H36">
    <cfRule type="cellIs" dxfId="61" priority="105" stopIfTrue="1" operator="notBetween">
      <formula>1</formula>
      <formula>0</formula>
    </cfRule>
    <cfRule type="cellIs" dxfId="60" priority="106" stopIfTrue="1" operator="notEqual">
      <formula>G10/E10</formula>
    </cfRule>
  </conditionalFormatting>
  <conditionalFormatting sqref="I10:I36">
    <cfRule type="cellIs" dxfId="59" priority="15" operator="notEqual">
      <formula>$E10-$G10</formula>
    </cfRule>
    <cfRule type="cellIs" dxfId="58" priority="26" operator="greaterThan">
      <formula>$E10</formula>
    </cfRule>
  </conditionalFormatting>
  <conditionalFormatting sqref="M10:M36">
    <cfRule type="cellIs" dxfId="55" priority="2347" operator="lessThan">
      <formula>G10</formula>
    </cfRule>
    <cfRule type="cellIs" dxfId="54" priority="2348" operator="notEqual">
      <formula>N10+O10+P10+Q10+R10+S10+T10+U10+V10+W10+X10+Y10+Z10+AA10</formula>
    </cfRule>
  </conditionalFormatting>
  <dataValidations count="14">
    <dataValidation type="custom" imeMode="halfAlpha" allowBlank="1" showInputMessage="1" showErrorMessage="1" errorTitle="関数セル" error="計算式が入っています。変更しないで下さい。" sqref="H10:H36" xr:uid="{9E867A6E-CACF-4646-AEF8-2B8E13771A82}">
      <formula1>"J12/I12"</formula1>
    </dataValidation>
    <dataValidation type="custom" imeMode="off" operator="equal" allowBlank="1" showInputMessage="1" showErrorMessage="1" errorTitle="自動入力" error="自動入力_x000a_" sqref="K10:K36" xr:uid="{DDBF89B1-7107-4E54-A5BE-75AD3B1EB7E1}">
      <formula1>"I12+M12"</formula1>
    </dataValidation>
    <dataValidation type="list" imeMode="halfAlpha" operator="equal" allowBlank="1" showInputMessage="1" showErrorMessage="1" errorTitle="交付単価区分セル" error="該当単価区分に「1」を入力して下さい" sqref="C10:D36" xr:uid="{A1275697-D317-4441-AE01-1B9E60A5AE91}">
      <formula1>"1"</formula1>
    </dataValidation>
    <dataValidation type="custom" allowBlank="1" showInputMessage="1" showErrorMessage="1" errorTitle="関数セル" error="計算式が入っています。変更しないで下さい。" sqref="A10:A36" xr:uid="{B43E9308-DCA5-4E20-AAC7-4C30D3FD54C5}">
      <formula1>"様式２①②!E12"</formula1>
    </dataValidation>
    <dataValidation type="custom" allowBlank="1" showInputMessage="1" showErrorMessage="1" errorTitle="関数セル" error="計算式が入っています。変更しないで下さい。" sqref="B10:B36" xr:uid="{C20C6415-57E8-45BF-B1CA-9F69A623BADC}">
      <formula1>"様式２①②!F12"</formula1>
    </dataValidation>
    <dataValidation type="custom" imeMode="halfAlpha" allowBlank="1" showInputMessage="1" showErrorMessage="1" errorTitle="積立等の計" error="計算式が入っています。変更しないで下さい。" sqref="G10:G36" xr:uid="{1198D74C-9234-4931-9F5F-9E1C68BCF1FB}">
      <formula1>"I12-L12"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J10:J36" xr:uid="{7FBD0CB8-1D6C-4CC2-8F86-F2E8C1805BE5}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M10:M36" xr:uid="{48044568-CCB5-42F4-871B-22758D9A3356}">
      <formula1>"Q12+R12+S12+U12+W12+X12+Y12+Z12+AA12+AB12+AC12+AD12+AE12+AF12"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N10:AA36" xr:uid="{CFA3930F-F99F-4352-AAA6-6251E5591A98}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B10:AB36" xr:uid="{AB4BEE5E-816B-4D72-A227-FEF006DBFAE3}">
      <formula1>0</formula1>
    </dataValidation>
    <dataValidation type="whole" imeMode="off" operator="greaterThan" allowBlank="1" showInputMessage="1" errorTitle="金額入力セル" error="金額の単位は円（小数点第1位切り捨て、整数止め）" sqref="E10:F36" xr:uid="{1CBEBF49-5DE7-4DB5-96FE-0B153A8B290D}">
      <formula1>0</formula1>
    </dataValidation>
    <dataValidation type="whole" imeMode="off" operator="greaterThanOrEqual" allowBlank="1" showInputMessage="1" showErrorMessage="1" errorTitle="金額入力セル" error="金額の単位は円単位" prompt="繰越からの支出を含む個人配分総額を記載" sqref="L10:L36" xr:uid="{64FFC59A-F4E9-4DD4-A61A-C28CC626F483}">
      <formula1>0</formula1>
    </dataValidation>
    <dataValidation type="custom" imeMode="off" allowBlank="1" showInputMessage="1" showErrorMessage="1" errorTitle="関数セル" error="入力不要" sqref="G10:G36" xr:uid="{9EE3BCFF-6A04-4D30-A9E4-953018D60E56}">
      <formula1>IF(E10&gt;0,E10-I10,0)</formula1>
    </dataValidation>
    <dataValidation type="whole" imeMode="off" allowBlank="1" showInputMessage="1" showErrorMessage="1" errorTitle="金額入力セル" error="交付金額の範囲内で入力して下さい。_x000a_(金額の単位は円単位)" prompt="今年度交付額のうち個人配分額を記載（交付額を上回らないよう注意）" sqref="I10:I36" xr:uid="{F4B42E07-95EE-4D96-ACCD-B010319DA3AC}">
      <formula1>0</formula1>
      <formula2>E10</formula2>
    </dataValidation>
  </dataValidations>
  <printOptions horizontalCentered="1"/>
  <pageMargins left="0.59055118110236227" right="0.39370078740157483" top="0.98425196850393704" bottom="0.98425196850393704" header="0.51181102362204722" footer="0.51181102362204722"/>
  <pageSetup paperSize="8" scale="66" orientation="landscape" r:id="rId1"/>
  <headerFooter alignWithMargins="0">
    <oddHeader>&amp;L&amp;18R6実績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A1:AV36"/>
  <sheetViews>
    <sheetView view="pageBreakPreview" zoomScale="80" zoomScaleNormal="70" zoomScaleSheetLayoutView="80" workbookViewId="0">
      <pane xSplit="2" ySplit="9" topLeftCell="W21" activePane="bottomRight" state="frozen"/>
      <selection activeCell="AI10" sqref="AI10:AJ10"/>
      <selection pane="topRight" activeCell="AI10" sqref="AI10:AJ10"/>
      <selection pane="bottomLeft" activeCell="AI10" sqref="AI10:AJ10"/>
      <selection pane="bottomRight" sqref="A1:AV36"/>
    </sheetView>
  </sheetViews>
  <sheetFormatPr defaultColWidth="7.77734375" defaultRowHeight="13.2" x14ac:dyDescent="0.2"/>
  <cols>
    <col min="1" max="1" width="15" customWidth="1"/>
    <col min="2" max="2" width="4.77734375" customWidth="1"/>
    <col min="3" max="3" width="19.88671875" customWidth="1"/>
    <col min="4" max="15" width="7.88671875" customWidth="1"/>
    <col min="16" max="16" width="6.21875" customWidth="1"/>
    <col min="17" max="17" width="6.77734375" customWidth="1"/>
    <col min="18" max="18" width="6.44140625" customWidth="1"/>
    <col min="19" max="19" width="8.109375" customWidth="1"/>
    <col min="20" max="31" width="7.88671875" customWidth="1"/>
    <col min="32" max="36" width="8.6640625" customWidth="1"/>
    <col min="37" max="37" width="7.88671875" customWidth="1"/>
    <col min="38" max="48" width="7.6640625" customWidth="1"/>
  </cols>
  <sheetData>
    <row r="1" spans="1:48" s="1" customFormat="1" ht="23.25" customHeight="1" x14ac:dyDescent="0.2">
      <c r="A1" s="200"/>
      <c r="B1" s="201"/>
      <c r="C1" s="223" t="s">
        <v>2031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5"/>
    </row>
    <row r="2" spans="1:48" s="1" customFormat="1" ht="20.25" customHeight="1" x14ac:dyDescent="0.2">
      <c r="A2" s="198" t="s">
        <v>33</v>
      </c>
      <c r="B2" s="202"/>
      <c r="C2" s="175" t="s">
        <v>90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231"/>
      <c r="AE2" s="216" t="s">
        <v>9</v>
      </c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8"/>
    </row>
    <row r="3" spans="1:48" s="1" customFormat="1" ht="20.25" customHeight="1" x14ac:dyDescent="0.2">
      <c r="A3" s="198"/>
      <c r="B3" s="202"/>
      <c r="C3" s="184" t="s">
        <v>7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 t="s">
        <v>8</v>
      </c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24" t="s">
        <v>99</v>
      </c>
      <c r="AF3" s="137" t="s">
        <v>97</v>
      </c>
      <c r="AG3" s="138"/>
      <c r="AH3" s="138"/>
      <c r="AI3" s="138"/>
      <c r="AJ3" s="139"/>
      <c r="AK3" s="124" t="s">
        <v>100</v>
      </c>
      <c r="AL3" s="219" t="s">
        <v>98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1"/>
    </row>
    <row r="4" spans="1:48" s="1" customFormat="1" ht="27" customHeight="1" x14ac:dyDescent="0.2">
      <c r="A4" s="198"/>
      <c r="B4" s="199" t="s">
        <v>15</v>
      </c>
      <c r="C4" s="175" t="s">
        <v>10</v>
      </c>
      <c r="D4" s="176"/>
      <c r="E4" s="226"/>
      <c r="F4" s="226"/>
      <c r="G4" s="226"/>
      <c r="H4" s="226"/>
      <c r="I4" s="226"/>
      <c r="J4" s="226"/>
      <c r="K4" s="226"/>
      <c r="L4" s="226"/>
      <c r="M4" s="226"/>
      <c r="N4" s="227"/>
      <c r="O4" s="116" t="s">
        <v>88</v>
      </c>
      <c r="P4" s="230" t="s">
        <v>14</v>
      </c>
      <c r="Q4" s="230"/>
      <c r="R4" s="230"/>
      <c r="S4" s="92" t="s">
        <v>89</v>
      </c>
      <c r="T4" s="228" t="s">
        <v>27</v>
      </c>
      <c r="U4" s="228"/>
      <c r="V4" s="119" t="s">
        <v>28</v>
      </c>
      <c r="W4" s="239"/>
      <c r="X4" s="239"/>
      <c r="Y4" s="239"/>
      <c r="Z4" s="115" t="s">
        <v>29</v>
      </c>
      <c r="AA4" s="115"/>
      <c r="AB4" s="115"/>
      <c r="AC4" s="115"/>
      <c r="AD4" s="113" t="s">
        <v>1984</v>
      </c>
      <c r="AE4" s="124"/>
      <c r="AF4" s="204" t="s">
        <v>112</v>
      </c>
      <c r="AG4" s="204" t="s">
        <v>113</v>
      </c>
      <c r="AH4" s="204" t="s">
        <v>114</v>
      </c>
      <c r="AI4" s="222" t="s">
        <v>96</v>
      </c>
      <c r="AJ4" s="32"/>
      <c r="AK4" s="124"/>
      <c r="AL4" s="204" t="s">
        <v>107</v>
      </c>
      <c r="AM4" s="204" t="s">
        <v>108</v>
      </c>
      <c r="AN4" s="204" t="s">
        <v>109</v>
      </c>
      <c r="AO4" s="204" t="s">
        <v>115</v>
      </c>
      <c r="AP4" s="204" t="s">
        <v>116</v>
      </c>
      <c r="AQ4" s="204" t="s">
        <v>117</v>
      </c>
      <c r="AR4" s="204" t="s">
        <v>118</v>
      </c>
      <c r="AS4" s="204" t="s">
        <v>119</v>
      </c>
      <c r="AT4" s="204" t="s">
        <v>120</v>
      </c>
      <c r="AU4" s="222" t="s">
        <v>121</v>
      </c>
      <c r="AV4" s="32"/>
    </row>
    <row r="5" spans="1:48" s="1" customFormat="1" ht="16.5" customHeight="1" x14ac:dyDescent="0.2">
      <c r="A5" s="198"/>
      <c r="B5" s="198"/>
      <c r="C5" s="232" t="s">
        <v>93</v>
      </c>
      <c r="D5" s="204" t="s">
        <v>106</v>
      </c>
      <c r="E5" s="235" t="s">
        <v>43</v>
      </c>
      <c r="F5" s="207" t="s">
        <v>1993</v>
      </c>
      <c r="G5" s="236" t="s">
        <v>1977</v>
      </c>
      <c r="H5" s="207" t="s">
        <v>1978</v>
      </c>
      <c r="I5" s="207" t="s">
        <v>1979</v>
      </c>
      <c r="J5" s="207" t="s">
        <v>1980</v>
      </c>
      <c r="K5" s="207" t="s">
        <v>1981</v>
      </c>
      <c r="L5" s="207" t="s">
        <v>1982</v>
      </c>
      <c r="M5" s="207" t="s">
        <v>1983</v>
      </c>
      <c r="N5" s="212" t="s">
        <v>1994</v>
      </c>
      <c r="O5" s="116"/>
      <c r="P5" s="210" t="s">
        <v>24</v>
      </c>
      <c r="Q5" s="212" t="s">
        <v>25</v>
      </c>
      <c r="R5" s="212" t="s">
        <v>26</v>
      </c>
      <c r="S5" s="116"/>
      <c r="T5" s="210" t="s">
        <v>30</v>
      </c>
      <c r="U5" s="212" t="s">
        <v>31</v>
      </c>
      <c r="V5" s="214" t="s">
        <v>12</v>
      </c>
      <c r="W5" s="214" t="s">
        <v>13</v>
      </c>
      <c r="X5" s="214" t="s">
        <v>48</v>
      </c>
      <c r="Y5" s="207" t="s">
        <v>49</v>
      </c>
      <c r="Z5" s="207" t="s">
        <v>50</v>
      </c>
      <c r="AA5" s="207" t="s">
        <v>51</v>
      </c>
      <c r="AB5" s="207" t="s">
        <v>52</v>
      </c>
      <c r="AC5" s="207" t="s">
        <v>1992</v>
      </c>
      <c r="AD5" s="94"/>
      <c r="AE5" s="124"/>
      <c r="AF5" s="205"/>
      <c r="AG5" s="205"/>
      <c r="AH5" s="205"/>
      <c r="AI5" s="205"/>
      <c r="AJ5" s="204" t="s">
        <v>101</v>
      </c>
      <c r="AK5" s="124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4" t="s">
        <v>101</v>
      </c>
    </row>
    <row r="6" spans="1:48" s="1" customFormat="1" ht="16.5" customHeight="1" x14ac:dyDescent="0.2">
      <c r="A6" s="198"/>
      <c r="B6" s="198"/>
      <c r="C6" s="233"/>
      <c r="D6" s="205"/>
      <c r="E6" s="211"/>
      <c r="F6" s="208"/>
      <c r="G6" s="237"/>
      <c r="H6" s="208"/>
      <c r="I6" s="208"/>
      <c r="J6" s="208"/>
      <c r="K6" s="208"/>
      <c r="L6" s="208"/>
      <c r="M6" s="208"/>
      <c r="N6" s="213"/>
      <c r="O6" s="116"/>
      <c r="P6" s="238"/>
      <c r="Q6" s="213"/>
      <c r="R6" s="213"/>
      <c r="S6" s="116"/>
      <c r="T6" s="211"/>
      <c r="U6" s="213"/>
      <c r="V6" s="215"/>
      <c r="W6" s="215"/>
      <c r="X6" s="214"/>
      <c r="Y6" s="208"/>
      <c r="Z6" s="208"/>
      <c r="AA6" s="208"/>
      <c r="AB6" s="208"/>
      <c r="AC6" s="208"/>
      <c r="AD6" s="94"/>
      <c r="AE6" s="124"/>
      <c r="AF6" s="205"/>
      <c r="AG6" s="205"/>
      <c r="AH6" s="205"/>
      <c r="AI6" s="205"/>
      <c r="AJ6" s="205"/>
      <c r="AK6" s="124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</row>
    <row r="7" spans="1:48" s="1" customFormat="1" ht="16.5" customHeight="1" x14ac:dyDescent="0.2">
      <c r="A7" s="198"/>
      <c r="B7" s="198"/>
      <c r="C7" s="233"/>
      <c r="D7" s="205"/>
      <c r="E7" s="211"/>
      <c r="F7" s="208"/>
      <c r="G7" s="237"/>
      <c r="H7" s="208"/>
      <c r="I7" s="208"/>
      <c r="J7" s="208"/>
      <c r="K7" s="208"/>
      <c r="L7" s="208"/>
      <c r="M7" s="208"/>
      <c r="N7" s="213"/>
      <c r="O7" s="116"/>
      <c r="P7" s="238"/>
      <c r="Q7" s="213"/>
      <c r="R7" s="213"/>
      <c r="S7" s="116"/>
      <c r="T7" s="211"/>
      <c r="U7" s="213"/>
      <c r="V7" s="215"/>
      <c r="W7" s="215"/>
      <c r="X7" s="214"/>
      <c r="Y7" s="208"/>
      <c r="Z7" s="208"/>
      <c r="AA7" s="208"/>
      <c r="AB7" s="208"/>
      <c r="AC7" s="208"/>
      <c r="AD7" s="94"/>
      <c r="AE7" s="124"/>
      <c r="AF7" s="205"/>
      <c r="AG7" s="205"/>
      <c r="AH7" s="205"/>
      <c r="AI7" s="205"/>
      <c r="AJ7" s="205"/>
      <c r="AK7" s="124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</row>
    <row r="8" spans="1:48" s="1" customFormat="1" ht="16.5" customHeight="1" x14ac:dyDescent="0.2">
      <c r="A8" s="198"/>
      <c r="B8" s="198"/>
      <c r="C8" s="233"/>
      <c r="D8" s="205"/>
      <c r="E8" s="211"/>
      <c r="F8" s="208"/>
      <c r="G8" s="237"/>
      <c r="H8" s="208"/>
      <c r="I8" s="208"/>
      <c r="J8" s="208"/>
      <c r="K8" s="208"/>
      <c r="L8" s="208"/>
      <c r="M8" s="208"/>
      <c r="N8" s="213"/>
      <c r="O8" s="116"/>
      <c r="P8" s="238"/>
      <c r="Q8" s="213"/>
      <c r="R8" s="213"/>
      <c r="S8" s="116"/>
      <c r="T8" s="211"/>
      <c r="U8" s="213"/>
      <c r="V8" s="215"/>
      <c r="W8" s="215"/>
      <c r="X8" s="214"/>
      <c r="Y8" s="208"/>
      <c r="Z8" s="208"/>
      <c r="AA8" s="208"/>
      <c r="AB8" s="208"/>
      <c r="AC8" s="208"/>
      <c r="AD8" s="94"/>
      <c r="AE8" s="124"/>
      <c r="AF8" s="205"/>
      <c r="AG8" s="205"/>
      <c r="AH8" s="205"/>
      <c r="AI8" s="205"/>
      <c r="AJ8" s="205"/>
      <c r="AK8" s="124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</row>
    <row r="9" spans="1:48" s="1" customFormat="1" ht="98.4" customHeight="1" x14ac:dyDescent="0.2">
      <c r="A9" s="198"/>
      <c r="B9" s="198"/>
      <c r="C9" s="234"/>
      <c r="D9" s="206"/>
      <c r="E9" s="211"/>
      <c r="F9" s="208"/>
      <c r="G9" s="237"/>
      <c r="H9" s="208"/>
      <c r="I9" s="208"/>
      <c r="J9" s="208"/>
      <c r="K9" s="208"/>
      <c r="L9" s="208"/>
      <c r="M9" s="208"/>
      <c r="N9" s="213"/>
      <c r="O9" s="116"/>
      <c r="P9" s="238"/>
      <c r="Q9" s="229"/>
      <c r="R9" s="213"/>
      <c r="S9" s="116"/>
      <c r="T9" s="211"/>
      <c r="U9" s="213"/>
      <c r="V9" s="215"/>
      <c r="W9" s="215"/>
      <c r="X9" s="214"/>
      <c r="Y9" s="209"/>
      <c r="Z9" s="208"/>
      <c r="AA9" s="208"/>
      <c r="AB9" s="208"/>
      <c r="AC9" s="208"/>
      <c r="AD9" s="95"/>
      <c r="AE9" s="124"/>
      <c r="AF9" s="206"/>
      <c r="AG9" s="206"/>
      <c r="AH9" s="206"/>
      <c r="AI9" s="206"/>
      <c r="AJ9" s="206"/>
      <c r="AK9" s="124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</row>
    <row r="10" spans="1:48" s="5" customFormat="1" ht="14.4" customHeight="1" x14ac:dyDescent="0.2">
      <c r="A10" s="11" t="s">
        <v>1997</v>
      </c>
      <c r="B10" s="11">
        <v>1</v>
      </c>
      <c r="C10" s="9">
        <f t="shared" ref="C10:C36" si="0">SUM(E10:N10)</f>
        <v>2</v>
      </c>
      <c r="D10" s="14">
        <v>1</v>
      </c>
      <c r="E10" s="14">
        <v>1</v>
      </c>
      <c r="F10" s="14"/>
      <c r="G10" s="14"/>
      <c r="H10" s="14">
        <v>1</v>
      </c>
      <c r="I10" s="14"/>
      <c r="J10" s="14"/>
      <c r="K10" s="14"/>
      <c r="L10" s="14"/>
      <c r="M10" s="14"/>
      <c r="N10" s="14"/>
      <c r="O10" s="9">
        <f t="shared" ref="O10:O36" si="1">P10+Q10+R10</f>
        <v>2</v>
      </c>
      <c r="P10" s="8">
        <v>1</v>
      </c>
      <c r="Q10" s="8">
        <v>1</v>
      </c>
      <c r="R10" s="8"/>
      <c r="S10" s="9">
        <f t="shared" ref="S10:S36" si="2">T10+U10+V10+W10+X10+SUM(Y10:AD10)</f>
        <v>2</v>
      </c>
      <c r="T10" s="8">
        <v>1</v>
      </c>
      <c r="U10" s="8"/>
      <c r="V10" s="8"/>
      <c r="W10" s="8"/>
      <c r="X10" s="8"/>
      <c r="Y10" s="8">
        <v>1</v>
      </c>
      <c r="Z10" s="8"/>
      <c r="AA10" s="8"/>
      <c r="AB10" s="8"/>
      <c r="AC10" s="8"/>
      <c r="AD10" s="8"/>
      <c r="AE10" s="9">
        <f t="shared" ref="AE10" si="3">SUM(AF10:AI10)</f>
        <v>2</v>
      </c>
      <c r="AF10" s="8">
        <v>1</v>
      </c>
      <c r="AG10" s="8">
        <v>1</v>
      </c>
      <c r="AH10" s="8"/>
      <c r="AI10" s="8"/>
      <c r="AJ10" s="8"/>
      <c r="AK10" s="7">
        <f>SUM(AL10:AU10)</f>
        <v>2</v>
      </c>
      <c r="AL10" s="8">
        <v>1</v>
      </c>
      <c r="AM10" s="8"/>
      <c r="AN10" s="8"/>
      <c r="AO10" s="8">
        <v>1</v>
      </c>
      <c r="AP10" s="8"/>
      <c r="AQ10" s="8"/>
      <c r="AR10" s="8"/>
      <c r="AS10" s="8"/>
      <c r="AT10" s="8"/>
      <c r="AU10" s="8"/>
      <c r="AV10" s="8"/>
    </row>
    <row r="11" spans="1:48" s="5" customFormat="1" ht="14.4" customHeight="1" x14ac:dyDescent="0.2">
      <c r="A11" s="11" t="s">
        <v>1998</v>
      </c>
      <c r="B11" s="11">
        <v>2</v>
      </c>
      <c r="C11" s="9">
        <f t="shared" si="0"/>
        <v>2</v>
      </c>
      <c r="D11" s="14">
        <v>1</v>
      </c>
      <c r="E11" s="14">
        <v>1</v>
      </c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9">
        <f t="shared" si="1"/>
        <v>2</v>
      </c>
      <c r="P11" s="8">
        <v>1</v>
      </c>
      <c r="Q11" s="8">
        <v>1</v>
      </c>
      <c r="R11" s="8"/>
      <c r="S11" s="9">
        <f t="shared" si="2"/>
        <v>1</v>
      </c>
      <c r="T11" s="8">
        <v>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>
        <f t="shared" ref="AE11:AE36" si="4">SUM(AF11:AI11)</f>
        <v>1</v>
      </c>
      <c r="AF11" s="8">
        <v>1</v>
      </c>
      <c r="AG11" s="8"/>
      <c r="AH11" s="8"/>
      <c r="AI11" s="8"/>
      <c r="AJ11" s="8"/>
      <c r="AK11" s="7">
        <f t="shared" ref="AK11:AK36" si="5">SUM(AL11:AU11)</f>
        <v>2</v>
      </c>
      <c r="AL11" s="8"/>
      <c r="AM11" s="8"/>
      <c r="AN11" s="8">
        <v>1</v>
      </c>
      <c r="AO11" s="8"/>
      <c r="AP11" s="8"/>
      <c r="AQ11" s="8"/>
      <c r="AR11" s="8"/>
      <c r="AS11" s="8"/>
      <c r="AT11" s="8">
        <v>1</v>
      </c>
      <c r="AU11" s="8"/>
      <c r="AV11" s="8"/>
    </row>
    <row r="12" spans="1:48" s="5" customFormat="1" ht="14.4" customHeight="1" x14ac:dyDescent="0.2">
      <c r="A12" s="11" t="s">
        <v>1999</v>
      </c>
      <c r="B12" s="11">
        <v>3</v>
      </c>
      <c r="C12" s="9">
        <f t="shared" si="0"/>
        <v>2</v>
      </c>
      <c r="D12" s="14">
        <v>1</v>
      </c>
      <c r="E12" s="14">
        <v>1</v>
      </c>
      <c r="F12" s="14"/>
      <c r="G12" s="14"/>
      <c r="H12" s="14">
        <v>1</v>
      </c>
      <c r="I12" s="14"/>
      <c r="J12" s="14"/>
      <c r="K12" s="14"/>
      <c r="L12" s="14"/>
      <c r="M12" s="14"/>
      <c r="N12" s="14"/>
      <c r="O12" s="9">
        <f t="shared" si="1"/>
        <v>2</v>
      </c>
      <c r="P12" s="8">
        <v>1</v>
      </c>
      <c r="Q12" s="8">
        <v>1</v>
      </c>
      <c r="R12" s="8"/>
      <c r="S12" s="9">
        <f t="shared" si="2"/>
        <v>2</v>
      </c>
      <c r="T12" s="8">
        <v>1</v>
      </c>
      <c r="U12" s="8"/>
      <c r="V12" s="8"/>
      <c r="W12" s="8"/>
      <c r="X12" s="8"/>
      <c r="Y12" s="8">
        <v>1</v>
      </c>
      <c r="Z12" s="8"/>
      <c r="AA12" s="8"/>
      <c r="AB12" s="8"/>
      <c r="AC12" s="8"/>
      <c r="AD12" s="8"/>
      <c r="AE12" s="9">
        <f t="shared" si="4"/>
        <v>1</v>
      </c>
      <c r="AF12" s="8">
        <v>1</v>
      </c>
      <c r="AG12" s="8"/>
      <c r="AH12" s="8"/>
      <c r="AI12" s="8"/>
      <c r="AJ12" s="8"/>
      <c r="AK12" s="7">
        <f t="shared" si="5"/>
        <v>1</v>
      </c>
      <c r="AL12" s="8"/>
      <c r="AM12" s="8"/>
      <c r="AN12" s="8"/>
      <c r="AO12" s="8"/>
      <c r="AP12" s="8"/>
      <c r="AQ12" s="8"/>
      <c r="AR12" s="8"/>
      <c r="AS12" s="8"/>
      <c r="AT12" s="8">
        <v>1</v>
      </c>
      <c r="AU12" s="8"/>
      <c r="AV12" s="8"/>
    </row>
    <row r="13" spans="1:48" s="5" customFormat="1" ht="14.4" customHeight="1" x14ac:dyDescent="0.2">
      <c r="A13" s="11" t="s">
        <v>2000</v>
      </c>
      <c r="B13" s="11">
        <v>4</v>
      </c>
      <c r="C13" s="9">
        <f t="shared" si="0"/>
        <v>2</v>
      </c>
      <c r="D13" s="14"/>
      <c r="E13" s="14">
        <v>1</v>
      </c>
      <c r="F13" s="14"/>
      <c r="G13" s="14"/>
      <c r="H13" s="14">
        <v>1</v>
      </c>
      <c r="I13" s="14"/>
      <c r="J13" s="14"/>
      <c r="K13" s="14"/>
      <c r="L13" s="14"/>
      <c r="M13" s="14"/>
      <c r="N13" s="14"/>
      <c r="O13" s="9">
        <f t="shared" si="1"/>
        <v>2</v>
      </c>
      <c r="P13" s="8">
        <v>1</v>
      </c>
      <c r="Q13" s="8">
        <v>1</v>
      </c>
      <c r="R13" s="8"/>
      <c r="S13" s="9">
        <f t="shared" si="2"/>
        <v>1</v>
      </c>
      <c r="T13" s="8">
        <v>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9">
        <f t="shared" si="4"/>
        <v>2</v>
      </c>
      <c r="AF13" s="8">
        <v>1</v>
      </c>
      <c r="AG13" s="8">
        <v>1</v>
      </c>
      <c r="AH13" s="8"/>
      <c r="AI13" s="8"/>
      <c r="AJ13" s="8"/>
      <c r="AK13" s="7">
        <f t="shared" si="5"/>
        <v>1</v>
      </c>
      <c r="AL13" s="8"/>
      <c r="AM13" s="8"/>
      <c r="AN13" s="8"/>
      <c r="AO13" s="8"/>
      <c r="AP13" s="8"/>
      <c r="AQ13" s="8"/>
      <c r="AR13" s="8"/>
      <c r="AS13" s="8"/>
      <c r="AT13" s="8">
        <v>1</v>
      </c>
      <c r="AU13" s="8"/>
      <c r="AV13" s="8"/>
    </row>
    <row r="14" spans="1:48" s="5" customFormat="1" ht="14.4" customHeight="1" x14ac:dyDescent="0.2">
      <c r="A14" s="11" t="s">
        <v>2001</v>
      </c>
      <c r="B14" s="11">
        <v>5</v>
      </c>
      <c r="C14" s="9">
        <f t="shared" si="0"/>
        <v>3</v>
      </c>
      <c r="D14" s="14">
        <v>1</v>
      </c>
      <c r="E14" s="14">
        <v>1</v>
      </c>
      <c r="F14" s="14"/>
      <c r="G14" s="14">
        <v>1</v>
      </c>
      <c r="H14" s="14">
        <v>1</v>
      </c>
      <c r="I14" s="14"/>
      <c r="J14" s="14"/>
      <c r="K14" s="14"/>
      <c r="L14" s="14"/>
      <c r="M14" s="14"/>
      <c r="N14" s="14"/>
      <c r="O14" s="9">
        <f t="shared" si="1"/>
        <v>2</v>
      </c>
      <c r="P14" s="8">
        <v>1</v>
      </c>
      <c r="Q14" s="8">
        <v>1</v>
      </c>
      <c r="R14" s="8"/>
      <c r="S14" s="9">
        <f t="shared" si="2"/>
        <v>1</v>
      </c>
      <c r="T14" s="8">
        <v>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9">
        <f t="shared" si="4"/>
        <v>1</v>
      </c>
      <c r="AF14" s="8">
        <v>1</v>
      </c>
      <c r="AG14" s="8"/>
      <c r="AH14" s="8"/>
      <c r="AI14" s="8"/>
      <c r="AJ14" s="8"/>
      <c r="AK14" s="7">
        <f t="shared" si="5"/>
        <v>2</v>
      </c>
      <c r="AL14" s="8">
        <v>1</v>
      </c>
      <c r="AM14" s="8"/>
      <c r="AN14" s="8"/>
      <c r="AO14" s="8"/>
      <c r="AP14" s="8"/>
      <c r="AQ14" s="8"/>
      <c r="AR14" s="8"/>
      <c r="AS14" s="8"/>
      <c r="AT14" s="8">
        <v>1</v>
      </c>
      <c r="AU14" s="8"/>
      <c r="AV14" s="8"/>
    </row>
    <row r="15" spans="1:48" s="5" customFormat="1" ht="14.4" customHeight="1" x14ac:dyDescent="0.2">
      <c r="A15" s="11" t="s">
        <v>2002</v>
      </c>
      <c r="B15" s="11">
        <v>6</v>
      </c>
      <c r="C15" s="9">
        <f t="shared" si="0"/>
        <v>2</v>
      </c>
      <c r="D15" s="14">
        <v>1</v>
      </c>
      <c r="E15" s="14">
        <v>1</v>
      </c>
      <c r="F15" s="14"/>
      <c r="G15" s="14"/>
      <c r="H15" s="14">
        <v>1</v>
      </c>
      <c r="I15" s="14"/>
      <c r="J15" s="14"/>
      <c r="K15" s="14"/>
      <c r="L15" s="14"/>
      <c r="M15" s="14"/>
      <c r="N15" s="14"/>
      <c r="O15" s="9">
        <f t="shared" si="1"/>
        <v>2</v>
      </c>
      <c r="P15" s="8">
        <v>1</v>
      </c>
      <c r="Q15" s="8">
        <v>1</v>
      </c>
      <c r="R15" s="8"/>
      <c r="S15" s="9">
        <f t="shared" si="2"/>
        <v>2</v>
      </c>
      <c r="T15" s="8">
        <v>1</v>
      </c>
      <c r="U15" s="8"/>
      <c r="V15" s="8"/>
      <c r="W15" s="8"/>
      <c r="X15" s="8"/>
      <c r="Y15" s="8"/>
      <c r="Z15" s="8"/>
      <c r="AA15" s="8"/>
      <c r="AB15" s="8"/>
      <c r="AC15" s="8">
        <v>1</v>
      </c>
      <c r="AD15" s="8"/>
      <c r="AE15" s="9">
        <f t="shared" si="4"/>
        <v>2</v>
      </c>
      <c r="AF15" s="8">
        <v>1</v>
      </c>
      <c r="AG15" s="8">
        <v>1</v>
      </c>
      <c r="AH15" s="8"/>
      <c r="AI15" s="8"/>
      <c r="AJ15" s="8"/>
      <c r="AK15" s="7">
        <f t="shared" si="5"/>
        <v>2</v>
      </c>
      <c r="AL15" s="8"/>
      <c r="AM15" s="8"/>
      <c r="AN15" s="8"/>
      <c r="AO15" s="8">
        <v>1</v>
      </c>
      <c r="AP15" s="8"/>
      <c r="AQ15" s="8"/>
      <c r="AR15" s="8"/>
      <c r="AS15" s="8"/>
      <c r="AT15" s="8">
        <v>1</v>
      </c>
      <c r="AU15" s="8"/>
      <c r="AV15" s="8"/>
    </row>
    <row r="16" spans="1:48" s="5" customFormat="1" ht="14.4" customHeight="1" x14ac:dyDescent="0.2">
      <c r="A16" s="11" t="s">
        <v>2003</v>
      </c>
      <c r="B16" s="11">
        <v>7</v>
      </c>
      <c r="C16" s="9">
        <f t="shared" si="0"/>
        <v>2</v>
      </c>
      <c r="D16" s="14">
        <v>1</v>
      </c>
      <c r="E16" s="14">
        <v>1</v>
      </c>
      <c r="F16" s="14"/>
      <c r="G16" s="14"/>
      <c r="H16" s="14">
        <v>1</v>
      </c>
      <c r="I16" s="14"/>
      <c r="J16" s="14"/>
      <c r="K16" s="14"/>
      <c r="L16" s="14"/>
      <c r="M16" s="14"/>
      <c r="N16" s="14"/>
      <c r="O16" s="9">
        <f t="shared" si="1"/>
        <v>2</v>
      </c>
      <c r="P16" s="8">
        <v>1</v>
      </c>
      <c r="Q16" s="8">
        <v>1</v>
      </c>
      <c r="R16" s="8"/>
      <c r="S16" s="9">
        <f t="shared" si="2"/>
        <v>1</v>
      </c>
      <c r="T16" s="8">
        <v>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9">
        <f t="shared" si="4"/>
        <v>1</v>
      </c>
      <c r="AF16" s="8">
        <v>1</v>
      </c>
      <c r="AG16" s="8"/>
      <c r="AH16" s="8"/>
      <c r="AI16" s="8"/>
      <c r="AJ16" s="8"/>
      <c r="AK16" s="7">
        <f t="shared" si="5"/>
        <v>1</v>
      </c>
      <c r="AL16" s="8"/>
      <c r="AM16" s="8"/>
      <c r="AN16" s="8"/>
      <c r="AO16" s="8"/>
      <c r="AP16" s="8"/>
      <c r="AQ16" s="8"/>
      <c r="AR16" s="8"/>
      <c r="AS16" s="8"/>
      <c r="AT16" s="8">
        <v>1</v>
      </c>
      <c r="AU16" s="8"/>
      <c r="AV16" s="8"/>
    </row>
    <row r="17" spans="1:48" s="5" customFormat="1" ht="14.4" customHeight="1" x14ac:dyDescent="0.2">
      <c r="A17" s="11" t="s">
        <v>2004</v>
      </c>
      <c r="B17" s="11">
        <v>8</v>
      </c>
      <c r="C17" s="9">
        <f t="shared" si="0"/>
        <v>2</v>
      </c>
      <c r="D17" s="14"/>
      <c r="E17" s="14">
        <v>1</v>
      </c>
      <c r="F17" s="14"/>
      <c r="G17" s="14"/>
      <c r="H17" s="14">
        <v>1</v>
      </c>
      <c r="I17" s="14"/>
      <c r="J17" s="14"/>
      <c r="K17" s="14"/>
      <c r="L17" s="14"/>
      <c r="M17" s="14"/>
      <c r="N17" s="14"/>
      <c r="O17" s="9">
        <f t="shared" si="1"/>
        <v>2</v>
      </c>
      <c r="P17" s="8">
        <v>1</v>
      </c>
      <c r="Q17" s="8">
        <v>1</v>
      </c>
      <c r="R17" s="8"/>
      <c r="S17" s="9">
        <f t="shared" si="2"/>
        <v>2</v>
      </c>
      <c r="T17" s="8">
        <v>1</v>
      </c>
      <c r="U17" s="8"/>
      <c r="V17" s="8"/>
      <c r="W17" s="8"/>
      <c r="X17" s="8"/>
      <c r="Y17" s="8"/>
      <c r="Z17" s="8"/>
      <c r="AA17" s="8"/>
      <c r="AB17" s="8"/>
      <c r="AC17" s="8">
        <v>1</v>
      </c>
      <c r="AD17" s="8"/>
      <c r="AE17" s="9">
        <f t="shared" si="4"/>
        <v>1</v>
      </c>
      <c r="AF17" s="8">
        <v>1</v>
      </c>
      <c r="AG17" s="8"/>
      <c r="AH17" s="8"/>
      <c r="AI17" s="8"/>
      <c r="AJ17" s="8"/>
      <c r="AK17" s="7">
        <f t="shared" si="5"/>
        <v>1</v>
      </c>
      <c r="AL17" s="8"/>
      <c r="AM17" s="8"/>
      <c r="AN17" s="8"/>
      <c r="AO17" s="8"/>
      <c r="AP17" s="8"/>
      <c r="AQ17" s="8"/>
      <c r="AR17" s="8"/>
      <c r="AS17" s="8"/>
      <c r="AT17" s="8">
        <v>1</v>
      </c>
      <c r="AU17" s="8"/>
      <c r="AV17" s="8"/>
    </row>
    <row r="18" spans="1:48" s="5" customFormat="1" ht="14.4" customHeight="1" x14ac:dyDescent="0.2">
      <c r="A18" s="11" t="s">
        <v>2005</v>
      </c>
      <c r="B18" s="11">
        <v>9</v>
      </c>
      <c r="C18" s="9">
        <f t="shared" si="0"/>
        <v>2</v>
      </c>
      <c r="D18" s="14"/>
      <c r="E18" s="14">
        <v>1</v>
      </c>
      <c r="F18" s="14"/>
      <c r="G18" s="14"/>
      <c r="H18" s="14">
        <v>1</v>
      </c>
      <c r="I18" s="14"/>
      <c r="J18" s="14"/>
      <c r="K18" s="14"/>
      <c r="L18" s="14"/>
      <c r="M18" s="14"/>
      <c r="N18" s="14"/>
      <c r="O18" s="9">
        <f t="shared" si="1"/>
        <v>2</v>
      </c>
      <c r="P18" s="8">
        <v>1</v>
      </c>
      <c r="Q18" s="8">
        <v>1</v>
      </c>
      <c r="R18" s="8"/>
      <c r="S18" s="9">
        <f t="shared" si="2"/>
        <v>1</v>
      </c>
      <c r="T18" s="8">
        <v>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9">
        <f t="shared" si="4"/>
        <v>1</v>
      </c>
      <c r="AF18" s="8">
        <v>1</v>
      </c>
      <c r="AG18" s="8"/>
      <c r="AH18" s="8"/>
      <c r="AI18" s="8"/>
      <c r="AJ18" s="8"/>
      <c r="AK18" s="7">
        <f t="shared" si="5"/>
        <v>1</v>
      </c>
      <c r="AL18" s="8"/>
      <c r="AM18" s="8"/>
      <c r="AN18" s="8"/>
      <c r="AO18" s="8"/>
      <c r="AP18" s="8"/>
      <c r="AQ18" s="8"/>
      <c r="AR18" s="8"/>
      <c r="AS18" s="8"/>
      <c r="AT18" s="8">
        <v>1</v>
      </c>
      <c r="AU18" s="8"/>
      <c r="AV18" s="8"/>
    </row>
    <row r="19" spans="1:48" s="5" customFormat="1" ht="14.4" customHeight="1" x14ac:dyDescent="0.2">
      <c r="A19" s="11" t="s">
        <v>2006</v>
      </c>
      <c r="B19" s="11">
        <v>10</v>
      </c>
      <c r="C19" s="9">
        <f t="shared" si="0"/>
        <v>2</v>
      </c>
      <c r="D19" s="14"/>
      <c r="E19" s="14">
        <v>1</v>
      </c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9">
        <f t="shared" si="1"/>
        <v>2</v>
      </c>
      <c r="P19" s="8">
        <v>1</v>
      </c>
      <c r="Q19" s="8">
        <v>1</v>
      </c>
      <c r="R19" s="8"/>
      <c r="S19" s="9">
        <f t="shared" si="2"/>
        <v>1</v>
      </c>
      <c r="T19" s="8">
        <v>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9">
        <f t="shared" si="4"/>
        <v>1</v>
      </c>
      <c r="AF19" s="8">
        <v>1</v>
      </c>
      <c r="AG19" s="8"/>
      <c r="AH19" s="8"/>
      <c r="AI19" s="8"/>
      <c r="AJ19" s="8"/>
      <c r="AK19" s="7">
        <f t="shared" si="5"/>
        <v>1</v>
      </c>
      <c r="AL19" s="8"/>
      <c r="AM19" s="8"/>
      <c r="AN19" s="8"/>
      <c r="AO19" s="8"/>
      <c r="AP19" s="8"/>
      <c r="AQ19" s="8"/>
      <c r="AR19" s="8"/>
      <c r="AS19" s="8"/>
      <c r="AT19" s="8">
        <v>1</v>
      </c>
      <c r="AU19" s="8"/>
      <c r="AV19" s="8"/>
    </row>
    <row r="20" spans="1:48" s="5" customFormat="1" ht="14.4" customHeight="1" x14ac:dyDescent="0.2">
      <c r="A20" s="11" t="s">
        <v>2007</v>
      </c>
      <c r="B20" s="11">
        <v>11</v>
      </c>
      <c r="C20" s="9">
        <f t="shared" si="0"/>
        <v>1</v>
      </c>
      <c r="D20" s="14"/>
      <c r="E20" s="14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9">
        <f t="shared" si="1"/>
        <v>2</v>
      </c>
      <c r="P20" s="8">
        <v>1</v>
      </c>
      <c r="Q20" s="8">
        <v>1</v>
      </c>
      <c r="R20" s="8"/>
      <c r="S20" s="9">
        <f t="shared" si="2"/>
        <v>1</v>
      </c>
      <c r="T20" s="8">
        <v>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9">
        <f t="shared" si="4"/>
        <v>1</v>
      </c>
      <c r="AF20" s="8">
        <v>1</v>
      </c>
      <c r="AG20" s="8"/>
      <c r="AH20" s="8"/>
      <c r="AI20" s="8"/>
      <c r="AJ20" s="8"/>
      <c r="AK20" s="7">
        <f t="shared" si="5"/>
        <v>1</v>
      </c>
      <c r="AL20" s="8"/>
      <c r="AM20" s="8"/>
      <c r="AN20" s="8"/>
      <c r="AO20" s="8"/>
      <c r="AP20" s="8"/>
      <c r="AQ20" s="8"/>
      <c r="AR20" s="8"/>
      <c r="AS20" s="8"/>
      <c r="AT20" s="8">
        <v>1</v>
      </c>
      <c r="AU20" s="8"/>
      <c r="AV20" s="8"/>
    </row>
    <row r="21" spans="1:48" s="10" customFormat="1" ht="14.4" customHeight="1" x14ac:dyDescent="0.2">
      <c r="A21" s="11" t="s">
        <v>2008</v>
      </c>
      <c r="B21" s="11">
        <v>12</v>
      </c>
      <c r="C21" s="9">
        <f t="shared" si="0"/>
        <v>2</v>
      </c>
      <c r="D21" s="14"/>
      <c r="E21" s="14">
        <v>1</v>
      </c>
      <c r="F21" s="14"/>
      <c r="G21" s="14"/>
      <c r="H21" s="14">
        <v>1</v>
      </c>
      <c r="I21" s="14"/>
      <c r="J21" s="14"/>
      <c r="K21" s="14"/>
      <c r="L21" s="14"/>
      <c r="M21" s="14"/>
      <c r="N21" s="14"/>
      <c r="O21" s="9">
        <f t="shared" si="1"/>
        <v>2</v>
      </c>
      <c r="P21" s="8">
        <v>1</v>
      </c>
      <c r="Q21" s="8">
        <v>1</v>
      </c>
      <c r="R21" s="8"/>
      <c r="S21" s="9">
        <f t="shared" si="2"/>
        <v>1</v>
      </c>
      <c r="T21" s="8"/>
      <c r="U21" s="8"/>
      <c r="V21" s="8"/>
      <c r="W21" s="8"/>
      <c r="X21" s="8"/>
      <c r="Y21" s="8"/>
      <c r="Z21" s="8"/>
      <c r="AA21" s="8"/>
      <c r="AB21" s="8"/>
      <c r="AC21" s="8">
        <v>1</v>
      </c>
      <c r="AD21" s="8"/>
      <c r="AE21" s="9">
        <f t="shared" si="4"/>
        <v>2</v>
      </c>
      <c r="AF21" s="8">
        <v>1</v>
      </c>
      <c r="AG21" s="8">
        <v>1</v>
      </c>
      <c r="AH21" s="8"/>
      <c r="AI21" s="8"/>
      <c r="AJ21" s="8"/>
      <c r="AK21" s="7">
        <f t="shared" si="5"/>
        <v>2</v>
      </c>
      <c r="AL21" s="8">
        <v>1</v>
      </c>
      <c r="AM21" s="8"/>
      <c r="AN21" s="8"/>
      <c r="AO21" s="8">
        <v>1</v>
      </c>
      <c r="AP21" s="8"/>
      <c r="AQ21" s="8"/>
      <c r="AR21" s="8"/>
      <c r="AS21" s="8"/>
      <c r="AT21" s="8"/>
      <c r="AU21" s="8"/>
      <c r="AV21" s="8"/>
    </row>
    <row r="22" spans="1:48" s="10" customFormat="1" ht="14.4" customHeight="1" x14ac:dyDescent="0.2">
      <c r="A22" s="11" t="s">
        <v>2009</v>
      </c>
      <c r="B22" s="11">
        <v>13</v>
      </c>
      <c r="C22" s="9">
        <f t="shared" si="0"/>
        <v>1</v>
      </c>
      <c r="D22" s="14"/>
      <c r="E22" s="14"/>
      <c r="F22" s="14"/>
      <c r="G22" s="14"/>
      <c r="H22" s="14">
        <v>1</v>
      </c>
      <c r="I22" s="14"/>
      <c r="J22" s="14"/>
      <c r="K22" s="14"/>
      <c r="L22" s="14"/>
      <c r="M22" s="14"/>
      <c r="N22" s="14"/>
      <c r="O22" s="9">
        <f t="shared" si="1"/>
        <v>2</v>
      </c>
      <c r="P22" s="8">
        <v>1</v>
      </c>
      <c r="Q22" s="8">
        <v>1</v>
      </c>
      <c r="R22" s="8"/>
      <c r="S22" s="9">
        <f t="shared" si="2"/>
        <v>1</v>
      </c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9">
        <f t="shared" si="4"/>
        <v>1</v>
      </c>
      <c r="AF22" s="8">
        <v>1</v>
      </c>
      <c r="AG22" s="8"/>
      <c r="AH22" s="8"/>
      <c r="AI22" s="8"/>
      <c r="AJ22" s="8"/>
      <c r="AK22" s="7">
        <f t="shared" si="5"/>
        <v>1</v>
      </c>
      <c r="AL22" s="8"/>
      <c r="AM22" s="8"/>
      <c r="AN22" s="8"/>
      <c r="AO22" s="8"/>
      <c r="AP22" s="8"/>
      <c r="AQ22" s="8"/>
      <c r="AR22" s="8"/>
      <c r="AS22" s="8"/>
      <c r="AT22" s="8">
        <v>1</v>
      </c>
      <c r="AU22" s="8"/>
      <c r="AV22" s="8"/>
    </row>
    <row r="23" spans="1:48" s="10" customFormat="1" ht="14.4" customHeight="1" x14ac:dyDescent="0.2">
      <c r="A23" s="11" t="s">
        <v>2010</v>
      </c>
      <c r="B23" s="11">
        <v>14</v>
      </c>
      <c r="C23" s="9">
        <f t="shared" si="0"/>
        <v>2</v>
      </c>
      <c r="D23" s="14"/>
      <c r="E23" s="14">
        <v>1</v>
      </c>
      <c r="F23" s="14"/>
      <c r="G23" s="14"/>
      <c r="H23" s="14">
        <v>1</v>
      </c>
      <c r="I23" s="14"/>
      <c r="J23" s="14"/>
      <c r="K23" s="14"/>
      <c r="L23" s="14"/>
      <c r="M23" s="14"/>
      <c r="N23" s="14"/>
      <c r="O23" s="9">
        <f t="shared" si="1"/>
        <v>2</v>
      </c>
      <c r="P23" s="8">
        <v>1</v>
      </c>
      <c r="Q23" s="8">
        <v>1</v>
      </c>
      <c r="R23" s="8"/>
      <c r="S23" s="9">
        <f t="shared" si="2"/>
        <v>2</v>
      </c>
      <c r="T23" s="8">
        <v>1</v>
      </c>
      <c r="U23" s="8"/>
      <c r="V23" s="8"/>
      <c r="W23" s="8"/>
      <c r="X23" s="8"/>
      <c r="Y23" s="8">
        <v>1</v>
      </c>
      <c r="Z23" s="8"/>
      <c r="AA23" s="8"/>
      <c r="AB23" s="8"/>
      <c r="AC23" s="8"/>
      <c r="AD23" s="8"/>
      <c r="AE23" s="9">
        <f t="shared" si="4"/>
        <v>1</v>
      </c>
      <c r="AF23" s="8">
        <v>1</v>
      </c>
      <c r="AG23" s="8"/>
      <c r="AH23" s="8"/>
      <c r="AI23" s="8"/>
      <c r="AJ23" s="8"/>
      <c r="AK23" s="7">
        <f t="shared" si="5"/>
        <v>1</v>
      </c>
      <c r="AL23" s="8"/>
      <c r="AM23" s="8"/>
      <c r="AN23" s="8"/>
      <c r="AO23" s="8"/>
      <c r="AP23" s="8"/>
      <c r="AQ23" s="8"/>
      <c r="AR23" s="8"/>
      <c r="AS23" s="8"/>
      <c r="AT23" s="8">
        <v>1</v>
      </c>
      <c r="AU23" s="8"/>
      <c r="AV23" s="8"/>
    </row>
    <row r="24" spans="1:48" s="10" customFormat="1" ht="14.4" customHeight="1" x14ac:dyDescent="0.2">
      <c r="A24" s="11" t="s">
        <v>2011</v>
      </c>
      <c r="B24" s="11">
        <v>15</v>
      </c>
      <c r="C24" s="9">
        <f t="shared" si="0"/>
        <v>1</v>
      </c>
      <c r="D24" s="14"/>
      <c r="E24" s="14"/>
      <c r="F24" s="14"/>
      <c r="G24" s="14"/>
      <c r="H24" s="14">
        <v>1</v>
      </c>
      <c r="I24" s="14"/>
      <c r="J24" s="14"/>
      <c r="K24" s="14"/>
      <c r="L24" s="14"/>
      <c r="M24" s="14"/>
      <c r="N24" s="14"/>
      <c r="O24" s="9">
        <f t="shared" si="1"/>
        <v>2</v>
      </c>
      <c r="P24" s="8">
        <v>1</v>
      </c>
      <c r="Q24" s="8">
        <v>1</v>
      </c>
      <c r="R24" s="8"/>
      <c r="S24" s="9">
        <f t="shared" si="2"/>
        <v>1</v>
      </c>
      <c r="T24" s="8">
        <v>1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9">
        <f t="shared" si="4"/>
        <v>1</v>
      </c>
      <c r="AF24" s="8">
        <v>1</v>
      </c>
      <c r="AG24" s="8"/>
      <c r="AH24" s="8"/>
      <c r="AI24" s="8"/>
      <c r="AJ24" s="8"/>
      <c r="AK24" s="7">
        <f t="shared" si="5"/>
        <v>2</v>
      </c>
      <c r="AL24" s="8">
        <v>1</v>
      </c>
      <c r="AM24" s="8"/>
      <c r="AN24" s="8"/>
      <c r="AO24" s="8"/>
      <c r="AP24" s="8"/>
      <c r="AQ24" s="8"/>
      <c r="AR24" s="8"/>
      <c r="AS24" s="8"/>
      <c r="AT24" s="8">
        <v>1</v>
      </c>
      <c r="AU24" s="8"/>
      <c r="AV24" s="8"/>
    </row>
    <row r="25" spans="1:48" s="10" customFormat="1" ht="14.4" customHeight="1" x14ac:dyDescent="0.2">
      <c r="A25" s="11" t="s">
        <v>2012</v>
      </c>
      <c r="B25" s="11">
        <v>16</v>
      </c>
      <c r="C25" s="9">
        <f t="shared" si="0"/>
        <v>2</v>
      </c>
      <c r="D25" s="14"/>
      <c r="E25" s="14">
        <v>1</v>
      </c>
      <c r="F25" s="14"/>
      <c r="G25" s="14"/>
      <c r="H25" s="14">
        <v>1</v>
      </c>
      <c r="I25" s="14"/>
      <c r="J25" s="14"/>
      <c r="K25" s="14"/>
      <c r="L25" s="14"/>
      <c r="M25" s="14"/>
      <c r="N25" s="14"/>
      <c r="O25" s="9">
        <f t="shared" si="1"/>
        <v>2</v>
      </c>
      <c r="P25" s="8">
        <v>1</v>
      </c>
      <c r="Q25" s="8">
        <v>1</v>
      </c>
      <c r="R25" s="8"/>
      <c r="S25" s="9">
        <f t="shared" si="2"/>
        <v>2</v>
      </c>
      <c r="T25" s="8">
        <v>1</v>
      </c>
      <c r="U25" s="8"/>
      <c r="V25" s="8"/>
      <c r="W25" s="8"/>
      <c r="X25" s="8"/>
      <c r="Y25" s="8"/>
      <c r="Z25" s="8"/>
      <c r="AA25" s="8"/>
      <c r="AB25" s="8"/>
      <c r="AC25" s="8"/>
      <c r="AD25" s="8">
        <v>1</v>
      </c>
      <c r="AE25" s="9">
        <f t="shared" si="4"/>
        <v>1</v>
      </c>
      <c r="AF25" s="8">
        <v>1</v>
      </c>
      <c r="AG25" s="8"/>
      <c r="AH25" s="8"/>
      <c r="AI25" s="8"/>
      <c r="AJ25" s="8"/>
      <c r="AK25" s="7">
        <f t="shared" si="5"/>
        <v>1</v>
      </c>
      <c r="AL25" s="8"/>
      <c r="AM25" s="8"/>
      <c r="AN25" s="8"/>
      <c r="AO25" s="8"/>
      <c r="AP25" s="8"/>
      <c r="AQ25" s="8"/>
      <c r="AR25" s="8"/>
      <c r="AS25" s="8"/>
      <c r="AT25" s="8">
        <v>1</v>
      </c>
      <c r="AU25" s="8"/>
      <c r="AV25" s="8"/>
    </row>
    <row r="26" spans="1:48" s="10" customFormat="1" ht="14.4" customHeight="1" x14ac:dyDescent="0.2">
      <c r="A26" s="11" t="s">
        <v>2013</v>
      </c>
      <c r="B26" s="11">
        <v>17</v>
      </c>
      <c r="C26" s="9">
        <f t="shared" si="0"/>
        <v>1</v>
      </c>
      <c r="D26" s="14"/>
      <c r="E26" s="14"/>
      <c r="F26" s="14"/>
      <c r="G26" s="14"/>
      <c r="H26" s="14">
        <v>1</v>
      </c>
      <c r="I26" s="14"/>
      <c r="J26" s="14"/>
      <c r="K26" s="14"/>
      <c r="L26" s="14"/>
      <c r="M26" s="14"/>
      <c r="N26" s="14"/>
      <c r="O26" s="9">
        <f t="shared" si="1"/>
        <v>2</v>
      </c>
      <c r="P26" s="8">
        <v>1</v>
      </c>
      <c r="Q26" s="8">
        <v>1</v>
      </c>
      <c r="R26" s="8"/>
      <c r="S26" s="9">
        <f t="shared" si="2"/>
        <v>1</v>
      </c>
      <c r="T26" s="8">
        <v>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9">
        <f t="shared" si="4"/>
        <v>1</v>
      </c>
      <c r="AF26" s="8"/>
      <c r="AG26" s="8">
        <v>1</v>
      </c>
      <c r="AH26" s="8"/>
      <c r="AI26" s="8"/>
      <c r="AJ26" s="8"/>
      <c r="AK26" s="7">
        <f t="shared" si="5"/>
        <v>1</v>
      </c>
      <c r="AL26" s="8"/>
      <c r="AM26" s="8"/>
      <c r="AN26" s="8"/>
      <c r="AO26" s="8"/>
      <c r="AP26" s="8"/>
      <c r="AQ26" s="8"/>
      <c r="AR26" s="8"/>
      <c r="AS26" s="8"/>
      <c r="AT26" s="8">
        <v>1</v>
      </c>
      <c r="AU26" s="8"/>
      <c r="AV26" s="8"/>
    </row>
    <row r="27" spans="1:48" s="10" customFormat="1" ht="14.4" customHeight="1" x14ac:dyDescent="0.2">
      <c r="A27" s="11" t="s">
        <v>2014</v>
      </c>
      <c r="B27" s="11">
        <v>18</v>
      </c>
      <c r="C27" s="9">
        <f t="shared" si="0"/>
        <v>2</v>
      </c>
      <c r="D27" s="14"/>
      <c r="E27" s="14">
        <v>1</v>
      </c>
      <c r="F27" s="14"/>
      <c r="G27" s="14"/>
      <c r="H27" s="14">
        <v>1</v>
      </c>
      <c r="I27" s="14"/>
      <c r="J27" s="14"/>
      <c r="K27" s="14"/>
      <c r="L27" s="14"/>
      <c r="M27" s="14"/>
      <c r="N27" s="14"/>
      <c r="O27" s="9">
        <f t="shared" si="1"/>
        <v>2</v>
      </c>
      <c r="P27" s="8">
        <v>1</v>
      </c>
      <c r="Q27" s="8">
        <v>1</v>
      </c>
      <c r="R27" s="8"/>
      <c r="S27" s="9">
        <f t="shared" si="2"/>
        <v>2</v>
      </c>
      <c r="T27" s="8">
        <v>1</v>
      </c>
      <c r="U27" s="8"/>
      <c r="V27" s="8"/>
      <c r="W27" s="8"/>
      <c r="X27" s="8"/>
      <c r="Y27" s="8"/>
      <c r="Z27" s="8"/>
      <c r="AA27" s="8"/>
      <c r="AB27" s="8"/>
      <c r="AC27" s="8"/>
      <c r="AD27" s="8">
        <v>1</v>
      </c>
      <c r="AE27" s="9">
        <f t="shared" si="4"/>
        <v>1</v>
      </c>
      <c r="AF27" s="8">
        <v>1</v>
      </c>
      <c r="AG27" s="8"/>
      <c r="AH27" s="8"/>
      <c r="AI27" s="8"/>
      <c r="AJ27" s="8"/>
      <c r="AK27" s="7">
        <f t="shared" si="5"/>
        <v>2</v>
      </c>
      <c r="AL27" s="8">
        <v>1</v>
      </c>
      <c r="AM27" s="8"/>
      <c r="AN27" s="8"/>
      <c r="AO27" s="8"/>
      <c r="AP27" s="8"/>
      <c r="AQ27" s="8"/>
      <c r="AR27" s="8"/>
      <c r="AS27" s="8"/>
      <c r="AT27" s="8">
        <v>1</v>
      </c>
      <c r="AU27" s="8"/>
      <c r="AV27" s="8"/>
    </row>
    <row r="28" spans="1:48" s="10" customFormat="1" ht="14.4" customHeight="1" x14ac:dyDescent="0.2">
      <c r="A28" s="11" t="s">
        <v>2015</v>
      </c>
      <c r="B28" s="11">
        <v>19</v>
      </c>
      <c r="C28" s="9">
        <f t="shared" si="0"/>
        <v>1</v>
      </c>
      <c r="D28" s="14"/>
      <c r="E28" s="14"/>
      <c r="F28" s="14"/>
      <c r="G28" s="14"/>
      <c r="H28" s="14">
        <v>1</v>
      </c>
      <c r="I28" s="14"/>
      <c r="J28" s="14"/>
      <c r="K28" s="14"/>
      <c r="L28" s="14"/>
      <c r="M28" s="14"/>
      <c r="N28" s="14"/>
      <c r="O28" s="9">
        <f t="shared" si="1"/>
        <v>2</v>
      </c>
      <c r="P28" s="8">
        <v>1</v>
      </c>
      <c r="Q28" s="8">
        <v>1</v>
      </c>
      <c r="R28" s="8"/>
      <c r="S28" s="9">
        <f t="shared" si="2"/>
        <v>1</v>
      </c>
      <c r="T28" s="8"/>
      <c r="U28" s="8"/>
      <c r="V28" s="8"/>
      <c r="W28" s="8"/>
      <c r="X28" s="8"/>
      <c r="Y28" s="8"/>
      <c r="Z28" s="8"/>
      <c r="AA28" s="8"/>
      <c r="AB28" s="8"/>
      <c r="AC28" s="8">
        <v>1</v>
      </c>
      <c r="AD28" s="8"/>
      <c r="AE28" s="9">
        <f t="shared" si="4"/>
        <v>1</v>
      </c>
      <c r="AF28" s="8">
        <v>1</v>
      </c>
      <c r="AG28" s="8"/>
      <c r="AH28" s="8"/>
      <c r="AI28" s="8"/>
      <c r="AJ28" s="8"/>
      <c r="AK28" s="7">
        <f t="shared" si="5"/>
        <v>1</v>
      </c>
      <c r="AL28" s="8"/>
      <c r="AM28" s="8"/>
      <c r="AN28" s="8"/>
      <c r="AO28" s="8"/>
      <c r="AP28" s="8"/>
      <c r="AQ28" s="8"/>
      <c r="AR28" s="8"/>
      <c r="AS28" s="8"/>
      <c r="AT28" s="8">
        <v>1</v>
      </c>
      <c r="AU28" s="8"/>
      <c r="AV28" s="8"/>
    </row>
    <row r="29" spans="1:48" s="10" customFormat="1" ht="14.4" customHeight="1" x14ac:dyDescent="0.2">
      <c r="A29" s="11" t="s">
        <v>1996</v>
      </c>
      <c r="B29" s="11">
        <v>20</v>
      </c>
      <c r="C29" s="9">
        <f t="shared" si="0"/>
        <v>2</v>
      </c>
      <c r="D29" s="14"/>
      <c r="E29" s="14"/>
      <c r="F29" s="14"/>
      <c r="G29" s="14">
        <v>1</v>
      </c>
      <c r="H29" s="14">
        <v>1</v>
      </c>
      <c r="I29" s="14"/>
      <c r="J29" s="14"/>
      <c r="K29" s="14"/>
      <c r="L29" s="14"/>
      <c r="M29" s="14"/>
      <c r="N29" s="14"/>
      <c r="O29" s="9">
        <f t="shared" si="1"/>
        <v>2</v>
      </c>
      <c r="P29" s="8">
        <v>1</v>
      </c>
      <c r="Q29" s="8">
        <v>1</v>
      </c>
      <c r="R29" s="8"/>
      <c r="S29" s="9">
        <f t="shared" si="2"/>
        <v>1</v>
      </c>
      <c r="T29" s="8">
        <v>1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9">
        <f t="shared" si="4"/>
        <v>1</v>
      </c>
      <c r="AF29" s="8"/>
      <c r="AG29" s="8">
        <v>1</v>
      </c>
      <c r="AH29" s="8"/>
      <c r="AI29" s="8"/>
      <c r="AJ29" s="8"/>
      <c r="AK29" s="7">
        <f t="shared" si="5"/>
        <v>2</v>
      </c>
      <c r="AL29" s="8"/>
      <c r="AM29" s="8">
        <v>1</v>
      </c>
      <c r="AN29" s="8"/>
      <c r="AO29" s="8"/>
      <c r="AP29" s="8"/>
      <c r="AQ29" s="8">
        <v>1</v>
      </c>
      <c r="AR29" s="8"/>
      <c r="AS29" s="8"/>
      <c r="AT29" s="8"/>
      <c r="AU29" s="8"/>
      <c r="AV29" s="8"/>
    </row>
    <row r="30" spans="1:48" s="10" customFormat="1" ht="14.4" customHeight="1" x14ac:dyDescent="0.2">
      <c r="A30" s="11" t="s">
        <v>2016</v>
      </c>
      <c r="B30" s="11">
        <v>21</v>
      </c>
      <c r="C30" s="9">
        <f t="shared" si="0"/>
        <v>1</v>
      </c>
      <c r="D30" s="14"/>
      <c r="E30" s="14"/>
      <c r="F30" s="14"/>
      <c r="G30" s="14"/>
      <c r="H30" s="14">
        <v>1</v>
      </c>
      <c r="I30" s="14"/>
      <c r="J30" s="14"/>
      <c r="K30" s="14"/>
      <c r="L30" s="14"/>
      <c r="M30" s="14"/>
      <c r="N30" s="14"/>
      <c r="O30" s="9">
        <f t="shared" si="1"/>
        <v>2</v>
      </c>
      <c r="P30" s="8">
        <v>1</v>
      </c>
      <c r="Q30" s="8">
        <v>1</v>
      </c>
      <c r="R30" s="8"/>
      <c r="S30" s="9">
        <f t="shared" si="2"/>
        <v>1</v>
      </c>
      <c r="T30" s="8">
        <v>1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9">
        <f t="shared" si="4"/>
        <v>1</v>
      </c>
      <c r="AF30" s="8">
        <v>1</v>
      </c>
      <c r="AG30" s="8"/>
      <c r="AH30" s="8"/>
      <c r="AI30" s="8"/>
      <c r="AJ30" s="8"/>
      <c r="AK30" s="7">
        <f t="shared" si="5"/>
        <v>1</v>
      </c>
      <c r="AL30" s="8"/>
      <c r="AM30" s="8"/>
      <c r="AN30" s="8"/>
      <c r="AO30" s="8"/>
      <c r="AP30" s="8"/>
      <c r="AQ30" s="8"/>
      <c r="AR30" s="8"/>
      <c r="AS30" s="8"/>
      <c r="AT30" s="8">
        <v>1</v>
      </c>
      <c r="AU30" s="8"/>
      <c r="AV30" s="8"/>
    </row>
    <row r="31" spans="1:48" s="10" customFormat="1" ht="14.4" customHeight="1" x14ac:dyDescent="0.2">
      <c r="A31" s="11" t="s">
        <v>2017</v>
      </c>
      <c r="B31" s="11">
        <v>22</v>
      </c>
      <c r="C31" s="9">
        <f t="shared" si="0"/>
        <v>2</v>
      </c>
      <c r="D31" s="14">
        <v>1</v>
      </c>
      <c r="E31" s="14">
        <v>1</v>
      </c>
      <c r="F31" s="14"/>
      <c r="G31" s="14"/>
      <c r="H31" s="14">
        <v>1</v>
      </c>
      <c r="I31" s="14"/>
      <c r="J31" s="14"/>
      <c r="K31" s="14"/>
      <c r="L31" s="14"/>
      <c r="M31" s="14"/>
      <c r="N31" s="14"/>
      <c r="O31" s="9">
        <f t="shared" si="1"/>
        <v>2</v>
      </c>
      <c r="P31" s="8">
        <v>1</v>
      </c>
      <c r="Q31" s="8">
        <v>1</v>
      </c>
      <c r="R31" s="8"/>
      <c r="S31" s="9">
        <f t="shared" si="2"/>
        <v>1</v>
      </c>
      <c r="T31" s="8">
        <v>1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9">
        <f t="shared" si="4"/>
        <v>1</v>
      </c>
      <c r="AF31" s="8">
        <v>1</v>
      </c>
      <c r="AG31" s="8"/>
      <c r="AH31" s="8"/>
      <c r="AI31" s="8"/>
      <c r="AJ31" s="8"/>
      <c r="AK31" s="7">
        <f t="shared" si="5"/>
        <v>1</v>
      </c>
      <c r="AL31" s="8"/>
      <c r="AM31" s="8"/>
      <c r="AN31" s="8"/>
      <c r="AO31" s="8">
        <v>1</v>
      </c>
      <c r="AP31" s="8"/>
      <c r="AQ31" s="8"/>
      <c r="AR31" s="8"/>
      <c r="AS31" s="8"/>
      <c r="AT31" s="8"/>
      <c r="AU31" s="8"/>
      <c r="AV31" s="8"/>
    </row>
    <row r="32" spans="1:48" s="10" customFormat="1" ht="14.4" customHeight="1" x14ac:dyDescent="0.2">
      <c r="A32" s="11" t="s">
        <v>2018</v>
      </c>
      <c r="B32" s="11">
        <v>23</v>
      </c>
      <c r="C32" s="9">
        <f t="shared" si="0"/>
        <v>2</v>
      </c>
      <c r="D32" s="14">
        <v>1</v>
      </c>
      <c r="E32" s="14">
        <v>1</v>
      </c>
      <c r="F32" s="14"/>
      <c r="G32" s="14"/>
      <c r="H32" s="14">
        <v>1</v>
      </c>
      <c r="I32" s="14"/>
      <c r="J32" s="14"/>
      <c r="K32" s="14"/>
      <c r="L32" s="14"/>
      <c r="M32" s="14"/>
      <c r="N32" s="14"/>
      <c r="O32" s="9">
        <f t="shared" si="1"/>
        <v>2</v>
      </c>
      <c r="P32" s="8">
        <v>1</v>
      </c>
      <c r="Q32" s="8">
        <v>1</v>
      </c>
      <c r="R32" s="8"/>
      <c r="S32" s="9">
        <f t="shared" si="2"/>
        <v>1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>
        <v>1</v>
      </c>
      <c r="AE32" s="9">
        <f t="shared" si="4"/>
        <v>1</v>
      </c>
      <c r="AF32" s="8">
        <v>1</v>
      </c>
      <c r="AG32" s="8"/>
      <c r="AH32" s="8"/>
      <c r="AI32" s="8"/>
      <c r="AJ32" s="8"/>
      <c r="AK32" s="7">
        <f t="shared" si="5"/>
        <v>1</v>
      </c>
      <c r="AL32" s="8"/>
      <c r="AM32" s="8"/>
      <c r="AN32" s="8"/>
      <c r="AO32" s="8"/>
      <c r="AP32" s="8"/>
      <c r="AQ32" s="8"/>
      <c r="AR32" s="8"/>
      <c r="AS32" s="8"/>
      <c r="AT32" s="8">
        <v>1</v>
      </c>
      <c r="AU32" s="8"/>
      <c r="AV32" s="8"/>
    </row>
    <row r="33" spans="1:48" s="10" customFormat="1" ht="14.4" customHeight="1" x14ac:dyDescent="0.2">
      <c r="A33" s="11" t="s">
        <v>2019</v>
      </c>
      <c r="B33" s="11">
        <v>24</v>
      </c>
      <c r="C33" s="9">
        <f t="shared" si="0"/>
        <v>2</v>
      </c>
      <c r="D33" s="14">
        <v>1</v>
      </c>
      <c r="E33" s="14">
        <v>1</v>
      </c>
      <c r="F33" s="14"/>
      <c r="G33" s="14"/>
      <c r="H33" s="14">
        <v>1</v>
      </c>
      <c r="I33" s="14"/>
      <c r="J33" s="14"/>
      <c r="K33" s="14"/>
      <c r="L33" s="14"/>
      <c r="M33" s="14"/>
      <c r="N33" s="14"/>
      <c r="O33" s="9">
        <f t="shared" si="1"/>
        <v>2</v>
      </c>
      <c r="P33" s="8">
        <v>1</v>
      </c>
      <c r="Q33" s="8">
        <v>1</v>
      </c>
      <c r="R33" s="8"/>
      <c r="S33" s="9">
        <f t="shared" si="2"/>
        <v>1</v>
      </c>
      <c r="T33" s="8">
        <v>1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9">
        <f t="shared" si="4"/>
        <v>2</v>
      </c>
      <c r="AF33" s="8">
        <v>1</v>
      </c>
      <c r="AG33" s="8">
        <v>1</v>
      </c>
      <c r="AH33" s="8"/>
      <c r="AI33" s="8"/>
      <c r="AJ33" s="8"/>
      <c r="AK33" s="7">
        <f t="shared" si="5"/>
        <v>2</v>
      </c>
      <c r="AL33" s="8"/>
      <c r="AM33" s="8"/>
      <c r="AN33" s="8"/>
      <c r="AO33" s="8">
        <v>1</v>
      </c>
      <c r="AP33" s="8">
        <v>1</v>
      </c>
      <c r="AQ33" s="8"/>
      <c r="AR33" s="8"/>
      <c r="AS33" s="8"/>
      <c r="AT33" s="8"/>
      <c r="AU33" s="8"/>
      <c r="AV33" s="8"/>
    </row>
    <row r="34" spans="1:48" s="10" customFormat="1" ht="14.4" customHeight="1" x14ac:dyDescent="0.2">
      <c r="A34" s="11" t="s">
        <v>2020</v>
      </c>
      <c r="B34" s="11">
        <v>25</v>
      </c>
      <c r="C34" s="9">
        <f t="shared" si="0"/>
        <v>2</v>
      </c>
      <c r="D34" s="14"/>
      <c r="E34" s="14">
        <v>1</v>
      </c>
      <c r="F34" s="14"/>
      <c r="G34" s="14"/>
      <c r="H34" s="14">
        <v>1</v>
      </c>
      <c r="I34" s="14"/>
      <c r="J34" s="14"/>
      <c r="K34" s="14"/>
      <c r="L34" s="14"/>
      <c r="M34" s="14"/>
      <c r="N34" s="14"/>
      <c r="O34" s="9">
        <f t="shared" si="1"/>
        <v>2</v>
      </c>
      <c r="P34" s="8">
        <v>1</v>
      </c>
      <c r="Q34" s="8">
        <v>1</v>
      </c>
      <c r="R34" s="8"/>
      <c r="S34" s="9">
        <f t="shared" si="2"/>
        <v>1</v>
      </c>
      <c r="T34" s="8"/>
      <c r="U34" s="8"/>
      <c r="V34" s="8"/>
      <c r="W34" s="8"/>
      <c r="X34" s="8"/>
      <c r="Y34" s="8"/>
      <c r="Z34" s="8"/>
      <c r="AA34" s="8"/>
      <c r="AB34" s="8"/>
      <c r="AC34" s="8">
        <v>1</v>
      </c>
      <c r="AD34" s="8"/>
      <c r="AE34" s="9">
        <f t="shared" si="4"/>
        <v>1</v>
      </c>
      <c r="AF34" s="8">
        <v>1</v>
      </c>
      <c r="AG34" s="8"/>
      <c r="AH34" s="8"/>
      <c r="AI34" s="8"/>
      <c r="AJ34" s="8"/>
      <c r="AK34" s="7">
        <f t="shared" si="5"/>
        <v>2</v>
      </c>
      <c r="AL34" s="8">
        <v>1</v>
      </c>
      <c r="AM34" s="8"/>
      <c r="AN34" s="8"/>
      <c r="AO34" s="8"/>
      <c r="AP34" s="8"/>
      <c r="AQ34" s="8"/>
      <c r="AR34" s="8"/>
      <c r="AS34" s="8"/>
      <c r="AT34" s="8">
        <v>1</v>
      </c>
      <c r="AU34" s="8"/>
      <c r="AV34" s="8"/>
    </row>
    <row r="35" spans="1:48" s="10" customFormat="1" ht="14.4" customHeight="1" x14ac:dyDescent="0.2">
      <c r="A35" s="11" t="s">
        <v>2021</v>
      </c>
      <c r="B35" s="11">
        <v>26</v>
      </c>
      <c r="C35" s="9">
        <f t="shared" si="0"/>
        <v>2</v>
      </c>
      <c r="D35" s="14"/>
      <c r="E35" s="14">
        <v>1</v>
      </c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9">
        <f t="shared" si="1"/>
        <v>2</v>
      </c>
      <c r="P35" s="8">
        <v>1</v>
      </c>
      <c r="Q35" s="8">
        <v>1</v>
      </c>
      <c r="R35" s="8"/>
      <c r="S35" s="9">
        <f t="shared" si="2"/>
        <v>1</v>
      </c>
      <c r="T35" s="8">
        <v>1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9">
        <f t="shared" si="4"/>
        <v>1</v>
      </c>
      <c r="AF35" s="8">
        <v>1</v>
      </c>
      <c r="AG35" s="8"/>
      <c r="AH35" s="8"/>
      <c r="AI35" s="8"/>
      <c r="AJ35" s="8"/>
      <c r="AK35" s="7">
        <f t="shared" si="5"/>
        <v>1</v>
      </c>
      <c r="AL35" s="8"/>
      <c r="AM35" s="8"/>
      <c r="AN35" s="8"/>
      <c r="AO35" s="8"/>
      <c r="AP35" s="8"/>
      <c r="AQ35" s="8"/>
      <c r="AR35" s="8"/>
      <c r="AS35" s="8"/>
      <c r="AT35" s="8">
        <v>1</v>
      </c>
      <c r="AU35" s="8"/>
      <c r="AV35" s="8"/>
    </row>
    <row r="36" spans="1:48" s="10" customFormat="1" ht="14.4" customHeight="1" x14ac:dyDescent="0.2">
      <c r="A36" s="11" t="s">
        <v>2022</v>
      </c>
      <c r="B36" s="11">
        <v>27</v>
      </c>
      <c r="C36" s="9">
        <f t="shared" si="0"/>
        <v>1</v>
      </c>
      <c r="D36" s="14"/>
      <c r="E36" s="14">
        <v>1</v>
      </c>
      <c r="F36" s="14"/>
      <c r="G36" s="14"/>
      <c r="H36" s="14"/>
      <c r="I36" s="14"/>
      <c r="J36" s="14"/>
      <c r="K36" s="14"/>
      <c r="L36" s="14"/>
      <c r="M36" s="14"/>
      <c r="N36" s="14"/>
      <c r="O36" s="9">
        <f t="shared" si="1"/>
        <v>2</v>
      </c>
      <c r="P36" s="8">
        <v>1</v>
      </c>
      <c r="Q36" s="8">
        <v>1</v>
      </c>
      <c r="R36" s="8"/>
      <c r="S36" s="9">
        <f t="shared" si="2"/>
        <v>1</v>
      </c>
      <c r="T36" s="8">
        <v>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9">
        <f t="shared" si="4"/>
        <v>1</v>
      </c>
      <c r="AF36" s="8">
        <v>1</v>
      </c>
      <c r="AG36" s="8"/>
      <c r="AH36" s="8"/>
      <c r="AI36" s="8"/>
      <c r="AJ36" s="8"/>
      <c r="AK36" s="7">
        <f t="shared" si="5"/>
        <v>1</v>
      </c>
      <c r="AL36" s="8"/>
      <c r="AM36" s="8"/>
      <c r="AN36" s="8"/>
      <c r="AO36" s="8"/>
      <c r="AP36" s="8"/>
      <c r="AQ36" s="8"/>
      <c r="AR36" s="8"/>
      <c r="AS36" s="8"/>
      <c r="AT36" s="8">
        <v>1</v>
      </c>
      <c r="AU36" s="8"/>
      <c r="AV36" s="8"/>
    </row>
  </sheetData>
  <mergeCells count="62">
    <mergeCell ref="Q5:Q9"/>
    <mergeCell ref="N5:N9"/>
    <mergeCell ref="P4:R4"/>
    <mergeCell ref="C2:AD2"/>
    <mergeCell ref="C5:C9"/>
    <mergeCell ref="H5:H9"/>
    <mergeCell ref="AA5:AA9"/>
    <mergeCell ref="O4:O9"/>
    <mergeCell ref="E5:E9"/>
    <mergeCell ref="K5:K9"/>
    <mergeCell ref="Z5:Z9"/>
    <mergeCell ref="G5:G9"/>
    <mergeCell ref="P5:P9"/>
    <mergeCell ref="D5:D9"/>
    <mergeCell ref="M5:M9"/>
    <mergeCell ref="R5:R9"/>
    <mergeCell ref="A1:B1"/>
    <mergeCell ref="A2:A9"/>
    <mergeCell ref="B2:B3"/>
    <mergeCell ref="B4:B9"/>
    <mergeCell ref="C1:AV1"/>
    <mergeCell ref="AL4:AL9"/>
    <mergeCell ref="AM4:AM9"/>
    <mergeCell ref="AN4:AN9"/>
    <mergeCell ref="F5:F9"/>
    <mergeCell ref="C4:N4"/>
    <mergeCell ref="T4:U4"/>
    <mergeCell ref="I5:I9"/>
    <mergeCell ref="C3:R3"/>
    <mergeCell ref="S4:S9"/>
    <mergeCell ref="L5:L9"/>
    <mergeCell ref="J5:J9"/>
    <mergeCell ref="AV5:AV9"/>
    <mergeCell ref="AE2:AV2"/>
    <mergeCell ref="AP4:AP9"/>
    <mergeCell ref="AQ4:AQ9"/>
    <mergeCell ref="AR4:AR9"/>
    <mergeCell ref="AS4:AS9"/>
    <mergeCell ref="AO4:AO9"/>
    <mergeCell ref="AL3:AV3"/>
    <mergeCell ref="AU4:AU9"/>
    <mergeCell ref="AT4:AT9"/>
    <mergeCell ref="AG4:AG9"/>
    <mergeCell ref="AH4:AH9"/>
    <mergeCell ref="AK3:AK9"/>
    <mergeCell ref="AE3:AE9"/>
    <mergeCell ref="AI4:AI9"/>
    <mergeCell ref="AF3:AJ3"/>
    <mergeCell ref="AJ5:AJ9"/>
    <mergeCell ref="AD4:AD9"/>
    <mergeCell ref="AF4:AF9"/>
    <mergeCell ref="S3:AD3"/>
    <mergeCell ref="Y5:Y9"/>
    <mergeCell ref="T5:T9"/>
    <mergeCell ref="AC5:AC9"/>
    <mergeCell ref="U5:U9"/>
    <mergeCell ref="V5:V9"/>
    <mergeCell ref="AB5:AB9"/>
    <mergeCell ref="Z4:AC4"/>
    <mergeCell ref="V4:Y4"/>
    <mergeCell ref="W5:W9"/>
    <mergeCell ref="X5:X9"/>
  </mergeCells>
  <phoneticPr fontId="3"/>
  <conditionalFormatting sqref="F10:F36">
    <cfRule type="cellIs" dxfId="53" priority="64" stopIfTrue="1" operator="notEqual">
      <formula>IF(#REF!&gt;0,1,"")</formula>
    </cfRule>
  </conditionalFormatting>
  <conditionalFormatting sqref="J10:J36">
    <cfRule type="cellIs" dxfId="52" priority="65" stopIfTrue="1" operator="notEqual">
      <formula>IF(#REF!&gt;0,1,"")</formula>
    </cfRule>
  </conditionalFormatting>
  <conditionalFormatting sqref="AJ10:AJ36">
    <cfRule type="expression" dxfId="51" priority="40" stopIfTrue="1">
      <formula>IF($AI10=1,$AJ10="")</formula>
    </cfRule>
  </conditionalFormatting>
  <conditionalFormatting sqref="AV10:AV36">
    <cfRule type="expression" dxfId="50" priority="39" stopIfTrue="1">
      <formula>IF($AU10=1,$AV10="")</formula>
    </cfRule>
  </conditionalFormatting>
  <conditionalFormatting sqref="G10:G36">
    <cfRule type="cellIs" dxfId="49" priority="2354" stopIfTrue="1" operator="notEqual">
      <formula>IF(#REF!&gt;0,1,"")</formula>
    </cfRule>
  </conditionalFormatting>
  <conditionalFormatting sqref="S10:S36">
    <cfRule type="cellIs" dxfId="48" priority="2375" stopIfTrue="1" operator="equal">
      <formula>0</formula>
    </cfRule>
  </conditionalFormatting>
  <conditionalFormatting sqref="AI10:AI36">
    <cfRule type="expression" dxfId="47" priority="18">
      <formula>AND($AJ10&lt;&gt;"",$AI10="")</formula>
    </cfRule>
  </conditionalFormatting>
  <conditionalFormatting sqref="AU10:AU36">
    <cfRule type="expression" dxfId="46" priority="17">
      <formula>AND($AV10&lt;&gt;"",$AU10="")</formula>
    </cfRule>
  </conditionalFormatting>
  <conditionalFormatting sqref="C10:C36">
    <cfRule type="expression" dxfId="45" priority="2358" stopIfTrue="1">
      <formula>IF($D10=1,$C10&lt;2)</formula>
    </cfRule>
    <cfRule type="cellIs" dxfId="44" priority="2359" stopIfTrue="1" operator="equal">
      <formula>0</formula>
    </cfRule>
    <cfRule type="cellIs" dxfId="43" priority="2360" stopIfTrue="1" operator="notEqual">
      <formula>SUM($E10:$N10)</formula>
    </cfRule>
  </conditionalFormatting>
  <conditionalFormatting sqref="O10:O36">
    <cfRule type="cellIs" dxfId="42" priority="2365" stopIfTrue="1" operator="equal">
      <formula>0</formula>
    </cfRule>
    <cfRule type="cellIs" dxfId="41" priority="2366" stopIfTrue="1" operator="notEqual">
      <formula>P10+Q10+R10</formula>
    </cfRule>
  </conditionalFormatting>
  <conditionalFormatting sqref="AE10:AE36">
    <cfRule type="cellIs" dxfId="40" priority="62" stopIfTrue="1" operator="equal">
      <formula>0</formula>
    </cfRule>
    <cfRule type="cellIs" dxfId="39" priority="63" stopIfTrue="1" operator="notEqual">
      <formula>SUM(AF10:AI10)</formula>
    </cfRule>
  </conditionalFormatting>
  <conditionalFormatting sqref="AK10:AK36">
    <cfRule type="cellIs" dxfId="38" priority="528" stopIfTrue="1" operator="notEqual">
      <formula>SUM(AL10:AU10)</formula>
    </cfRule>
    <cfRule type="cellIs" dxfId="37" priority="529" stopIfTrue="1" operator="equal">
      <formula>0</formula>
    </cfRule>
  </conditionalFormatting>
  <dataValidations count="11">
    <dataValidation type="list" imeMode="halfAlpha" operator="equal" allowBlank="1" showInputMessage="1" showErrorMessage="1" errorTitle="取組状況セル" error="当該項目に取り組んでいる場合「1」を入力" sqref="AL10:AU36 AF10:AI36 T10:AD36" xr:uid="{00000000-0002-0000-0300-000000000000}">
      <formula1>"1"</formula1>
    </dataValidation>
    <dataValidation operator="equal" allowBlank="1" showInputMessage="1" showErrorMessage="1" sqref="AV10:AV36 AJ10:AJ36" xr:uid="{00000000-0002-0000-0300-000016000000}"/>
    <dataValidation type="list" imeMode="off" operator="equal" allowBlank="1" showInputMessage="1" showErrorMessage="1" errorTitle="多面と同一施設" error="当該項目に該当する場合「1」を入力" sqref="D10:D36" xr:uid="{00000000-0002-0000-0300-000017000000}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P10:R36 E10:N36" xr:uid="{00000000-0002-0000-0300-000018000000}">
      <formula1>"1"</formula1>
    </dataValidation>
    <dataValidation type="custom" allowBlank="1" showInputMessage="1" showErrorMessage="1" errorTitle="関数セル" error="計算式が入っています。変更しないで下さい。" sqref="A10:A36" xr:uid="{147C40BF-203B-4BAF-8EC0-223EF14D4E94}">
      <formula1>"様式２①②!E12"</formula1>
    </dataValidation>
    <dataValidation type="custom" allowBlank="1" showInputMessage="1" showErrorMessage="1" errorTitle="関数セル" error="計算式が入っています。変更しないで下さい。" sqref="B10:B36" xr:uid="{82360D02-3F3A-487B-8457-F0173A4C3C73}">
      <formula1>"様式２①②!F12"</formula1>
    </dataValidation>
    <dataValidation type="custom" imeMode="halfAlpha" allowBlank="1" showInputMessage="1" showErrorMessage="1" errorTitle="関数セル" error="計算式が入っています。変更しないで下さい。" sqref="C10:C36" xr:uid="{91EC68FE-214C-438E-AF0D-36099E4A97F5}">
      <formula1>"SUM(N12:AA12)"</formula1>
    </dataValidation>
    <dataValidation type="custom" imeMode="halfAlpha" allowBlank="1" showInputMessage="1" showErrorMessage="1" errorTitle="関数セル" error="計算式が入っています。変更しないで下さい。" sqref="O10:O36" xr:uid="{4329706F-D379-4E0F-8E95-6BF6C232115A}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S10:S36" xr:uid="{C0583567-8666-431B-8D3C-382B9BDEBBE8}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AE10:AE36" xr:uid="{E28C17CD-7AE4-4056-A72E-92B5B3103080}">
      <formula1>"SUM(AY12:BB12)"</formula1>
    </dataValidation>
    <dataValidation type="custom" imeMode="halfAlpha" operator="equal" allowBlank="1" showInputMessage="1" errorTitle="関数セル" error="計算式が入っています。変更しないで下さい。" sqref="AK10:AK36" xr:uid="{40A00F16-86B0-404A-8348-02ADC99F7716}">
      <formula1>"SUM(BE12:BO12)"</formula1>
    </dataValidation>
  </dataValidations>
  <printOptions horizontalCentered="1"/>
  <pageMargins left="0.59055118110236227" right="0.39370078740157483" top="0.98425196850393704" bottom="0.98425196850393704" header="0.51181102362204722" footer="0.51181102362204722"/>
  <pageSetup paperSize="8" scale="51" orientation="landscape" r:id="rId1"/>
  <headerFooter alignWithMargins="0">
    <oddHeader>&amp;L&amp;18R6実績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A1:BG36"/>
  <sheetViews>
    <sheetView view="pageBreakPreview" zoomScale="70" zoomScaleNormal="70" zoomScaleSheetLayoutView="70" workbookViewId="0">
      <pane xSplit="2" ySplit="9" topLeftCell="C13" activePane="bottomRight" state="frozen"/>
      <selection activeCell="AI10" sqref="AI10:AJ10"/>
      <selection pane="topRight" activeCell="AI10" sqref="AI10:AJ10"/>
      <selection pane="bottomLeft" activeCell="AI10" sqref="AI10:AJ10"/>
      <selection pane="bottomRight" activeCell="AJ5" sqref="AJ5:AJ9"/>
    </sheetView>
  </sheetViews>
  <sheetFormatPr defaultRowHeight="13.2" x14ac:dyDescent="0.2"/>
  <cols>
    <col min="1" max="1" width="15" customWidth="1"/>
    <col min="2" max="2" width="4.77734375" customWidth="1"/>
    <col min="3" max="3" width="8" customWidth="1"/>
    <col min="4" max="4" width="18.21875" customWidth="1"/>
    <col min="5" max="8" width="8.109375" customWidth="1"/>
    <col min="9" max="9" width="18.21875" customWidth="1"/>
    <col min="10" max="27" width="8" customWidth="1"/>
    <col min="28" max="28" width="20.77734375" customWidth="1"/>
    <col min="29" max="41" width="8" customWidth="1"/>
    <col min="42" max="42" width="19.77734375" customWidth="1"/>
    <col min="43" max="49" width="8" customWidth="1"/>
    <col min="50" max="50" width="19.44140625" customWidth="1"/>
    <col min="51" max="57" width="8" customWidth="1"/>
    <col min="58" max="58" width="20.88671875" customWidth="1"/>
    <col min="59" max="59" width="23.33203125" customWidth="1"/>
  </cols>
  <sheetData>
    <row r="1" spans="1:59" s="1" customFormat="1" ht="24" customHeight="1" x14ac:dyDescent="0.2">
      <c r="A1" s="110" t="s">
        <v>33</v>
      </c>
      <c r="B1" s="72"/>
      <c r="C1" s="6" t="s">
        <v>1953</v>
      </c>
      <c r="D1" s="246" t="s">
        <v>2032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9"/>
      <c r="BG1" s="263" t="s">
        <v>80</v>
      </c>
    </row>
    <row r="2" spans="1:59" s="1" customFormat="1" ht="17.25" customHeight="1" x14ac:dyDescent="0.2">
      <c r="A2" s="111"/>
      <c r="B2" s="269" t="s">
        <v>15</v>
      </c>
      <c r="C2" s="272" t="s">
        <v>87</v>
      </c>
      <c r="D2" s="250" t="s">
        <v>22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9"/>
      <c r="BG2" s="241"/>
    </row>
    <row r="3" spans="1:59" s="1" customFormat="1" ht="20.25" customHeight="1" x14ac:dyDescent="0.2">
      <c r="A3" s="111"/>
      <c r="B3" s="270"/>
      <c r="C3" s="272"/>
      <c r="D3" s="3" t="s">
        <v>1902</v>
      </c>
      <c r="E3" s="252" t="s">
        <v>1974</v>
      </c>
      <c r="F3" s="252"/>
      <c r="G3" s="252"/>
      <c r="H3" s="252"/>
      <c r="I3" s="253"/>
      <c r="J3" s="65" t="s">
        <v>1959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1"/>
      <c r="BG3" s="241"/>
    </row>
    <row r="4" spans="1:59" s="1" customFormat="1" ht="14.25" customHeight="1" x14ac:dyDescent="0.2">
      <c r="A4" s="111"/>
      <c r="B4" s="270"/>
      <c r="C4" s="272"/>
      <c r="D4" s="219" t="s">
        <v>1903</v>
      </c>
      <c r="E4" s="156" t="s">
        <v>1972</v>
      </c>
      <c r="F4" s="156" t="s">
        <v>1973</v>
      </c>
      <c r="G4" s="137" t="s">
        <v>1962</v>
      </c>
      <c r="H4" s="137" t="s">
        <v>1961</v>
      </c>
      <c r="I4" s="63"/>
      <c r="J4" s="266" t="s">
        <v>1906</v>
      </c>
      <c r="K4" s="267"/>
      <c r="L4" s="267"/>
      <c r="M4" s="267"/>
      <c r="N4" s="267"/>
      <c r="O4" s="267"/>
      <c r="P4" s="267"/>
      <c r="Q4" s="268"/>
      <c r="R4" s="243" t="s">
        <v>1914</v>
      </c>
      <c r="S4" s="244"/>
      <c r="T4" s="259"/>
      <c r="U4" s="259"/>
      <c r="V4" s="259"/>
      <c r="W4" s="259"/>
      <c r="X4" s="259"/>
      <c r="Y4" s="259"/>
      <c r="Z4" s="259"/>
      <c r="AA4" s="259"/>
      <c r="AB4" s="245"/>
      <c r="AC4" s="243" t="s">
        <v>1924</v>
      </c>
      <c r="AD4" s="244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45"/>
      <c r="AQ4" s="243" t="s">
        <v>1936</v>
      </c>
      <c r="AR4" s="244"/>
      <c r="AS4" s="244"/>
      <c r="AT4" s="244"/>
      <c r="AU4" s="244"/>
      <c r="AV4" s="244"/>
      <c r="AW4" s="244"/>
      <c r="AX4" s="245"/>
      <c r="AY4" s="243" t="s">
        <v>1937</v>
      </c>
      <c r="AZ4" s="244"/>
      <c r="BA4" s="244"/>
      <c r="BB4" s="244"/>
      <c r="BC4" s="244"/>
      <c r="BD4" s="244"/>
      <c r="BE4" s="244"/>
      <c r="BF4" s="245"/>
      <c r="BG4" s="241"/>
    </row>
    <row r="5" spans="1:59" s="1" customFormat="1" ht="17.25" customHeight="1" x14ac:dyDescent="0.2">
      <c r="A5" s="111"/>
      <c r="B5" s="270"/>
      <c r="C5" s="272"/>
      <c r="D5" s="264"/>
      <c r="E5" s="241"/>
      <c r="F5" s="241"/>
      <c r="G5" s="241"/>
      <c r="H5" s="241"/>
      <c r="I5" s="156" t="s">
        <v>1960</v>
      </c>
      <c r="J5" s="254" t="s">
        <v>1907</v>
      </c>
      <c r="K5" s="262" t="s">
        <v>1904</v>
      </c>
      <c r="L5" s="262" t="s">
        <v>1905</v>
      </c>
      <c r="M5" s="262" t="s">
        <v>1909</v>
      </c>
      <c r="N5" s="262" t="s">
        <v>1910</v>
      </c>
      <c r="O5" s="262" t="s">
        <v>1911</v>
      </c>
      <c r="P5" s="262" t="s">
        <v>1912</v>
      </c>
      <c r="Q5" s="151" t="s">
        <v>1913</v>
      </c>
      <c r="R5" s="254" t="s">
        <v>1915</v>
      </c>
      <c r="S5" s="156" t="s">
        <v>1916</v>
      </c>
      <c r="T5" s="156" t="s">
        <v>1917</v>
      </c>
      <c r="U5" s="156" t="s">
        <v>1918</v>
      </c>
      <c r="V5" s="156" t="s">
        <v>1919</v>
      </c>
      <c r="W5" s="156" t="s">
        <v>1920</v>
      </c>
      <c r="X5" s="265" t="s">
        <v>1921</v>
      </c>
      <c r="Y5" s="156" t="s">
        <v>1922</v>
      </c>
      <c r="Z5" s="265" t="s">
        <v>1923</v>
      </c>
      <c r="AA5" s="258" t="s">
        <v>1913</v>
      </c>
      <c r="AB5" s="38"/>
      <c r="AC5" s="254" t="s">
        <v>1915</v>
      </c>
      <c r="AD5" s="265" t="s">
        <v>1925</v>
      </c>
      <c r="AE5" s="265" t="s">
        <v>1926</v>
      </c>
      <c r="AF5" s="265" t="s">
        <v>1927</v>
      </c>
      <c r="AG5" s="265" t="s">
        <v>1928</v>
      </c>
      <c r="AH5" s="265" t="s">
        <v>1929</v>
      </c>
      <c r="AI5" s="265" t="s">
        <v>1930</v>
      </c>
      <c r="AJ5" s="265" t="s">
        <v>1931</v>
      </c>
      <c r="AK5" s="265" t="s">
        <v>1932</v>
      </c>
      <c r="AL5" s="265" t="s">
        <v>1933</v>
      </c>
      <c r="AM5" s="265" t="s">
        <v>1934</v>
      </c>
      <c r="AN5" s="265" t="s">
        <v>1935</v>
      </c>
      <c r="AO5" s="258" t="s">
        <v>1913</v>
      </c>
      <c r="AP5" s="38"/>
      <c r="AQ5" s="254" t="s">
        <v>1915</v>
      </c>
      <c r="AR5" s="240" t="s">
        <v>1938</v>
      </c>
      <c r="AS5" s="260" t="s">
        <v>1939</v>
      </c>
      <c r="AT5" s="240" t="s">
        <v>1940</v>
      </c>
      <c r="AU5" s="240" t="s">
        <v>1941</v>
      </c>
      <c r="AV5" s="240" t="s">
        <v>1942</v>
      </c>
      <c r="AW5" s="258" t="s">
        <v>1913</v>
      </c>
      <c r="AX5" s="38"/>
      <c r="AY5" s="254" t="s">
        <v>1915</v>
      </c>
      <c r="AZ5" s="240" t="s">
        <v>1943</v>
      </c>
      <c r="BA5" s="240" t="s">
        <v>1944</v>
      </c>
      <c r="BB5" s="240" t="s">
        <v>1945</v>
      </c>
      <c r="BC5" s="240" t="s">
        <v>1946</v>
      </c>
      <c r="BD5" s="240" t="s">
        <v>1947</v>
      </c>
      <c r="BE5" s="258" t="s">
        <v>1913</v>
      </c>
      <c r="BF5" s="38"/>
      <c r="BG5" s="241"/>
    </row>
    <row r="6" spans="1:59" s="1" customFormat="1" ht="17.25" customHeight="1" x14ac:dyDescent="0.2">
      <c r="A6" s="111"/>
      <c r="B6" s="270"/>
      <c r="C6" s="272"/>
      <c r="D6" s="264"/>
      <c r="E6" s="241"/>
      <c r="F6" s="241"/>
      <c r="G6" s="241"/>
      <c r="H6" s="241"/>
      <c r="I6" s="241"/>
      <c r="J6" s="255"/>
      <c r="K6" s="151"/>
      <c r="L6" s="151"/>
      <c r="M6" s="151"/>
      <c r="N6" s="151"/>
      <c r="O6" s="151"/>
      <c r="P6" s="151"/>
      <c r="Q6" s="151"/>
      <c r="R6" s="255"/>
      <c r="S6" s="151"/>
      <c r="T6" s="151"/>
      <c r="U6" s="151"/>
      <c r="V6" s="151"/>
      <c r="W6" s="151"/>
      <c r="X6" s="240"/>
      <c r="Y6" s="151"/>
      <c r="Z6" s="240"/>
      <c r="AA6" s="240"/>
      <c r="AB6" s="240" t="s">
        <v>1963</v>
      </c>
      <c r="AC6" s="255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 t="s">
        <v>1963</v>
      </c>
      <c r="AQ6" s="255"/>
      <c r="AR6" s="240"/>
      <c r="AS6" s="260"/>
      <c r="AT6" s="240"/>
      <c r="AU6" s="240"/>
      <c r="AV6" s="240"/>
      <c r="AW6" s="240"/>
      <c r="AX6" s="240" t="s">
        <v>1963</v>
      </c>
      <c r="AY6" s="255"/>
      <c r="AZ6" s="240"/>
      <c r="BA6" s="240"/>
      <c r="BB6" s="240"/>
      <c r="BC6" s="240"/>
      <c r="BD6" s="240"/>
      <c r="BE6" s="240"/>
      <c r="BF6" s="240" t="s">
        <v>1963</v>
      </c>
      <c r="BG6" s="241"/>
    </row>
    <row r="7" spans="1:59" s="1" customFormat="1" ht="17.25" customHeight="1" x14ac:dyDescent="0.2">
      <c r="A7" s="111"/>
      <c r="B7" s="270"/>
      <c r="C7" s="272"/>
      <c r="D7" s="264"/>
      <c r="E7" s="241"/>
      <c r="F7" s="241"/>
      <c r="G7" s="241"/>
      <c r="H7" s="241"/>
      <c r="I7" s="241"/>
      <c r="J7" s="255"/>
      <c r="K7" s="151"/>
      <c r="L7" s="151"/>
      <c r="M7" s="151"/>
      <c r="N7" s="151"/>
      <c r="O7" s="151"/>
      <c r="P7" s="151"/>
      <c r="Q7" s="151"/>
      <c r="R7" s="255"/>
      <c r="S7" s="151"/>
      <c r="T7" s="151"/>
      <c r="U7" s="151"/>
      <c r="V7" s="151"/>
      <c r="W7" s="151"/>
      <c r="X7" s="240"/>
      <c r="Y7" s="151"/>
      <c r="Z7" s="240"/>
      <c r="AA7" s="240"/>
      <c r="AB7" s="241"/>
      <c r="AC7" s="255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1"/>
      <c r="AQ7" s="255"/>
      <c r="AR7" s="240"/>
      <c r="AS7" s="260"/>
      <c r="AT7" s="240"/>
      <c r="AU7" s="240"/>
      <c r="AV7" s="240"/>
      <c r="AW7" s="240"/>
      <c r="AX7" s="241"/>
      <c r="AY7" s="255"/>
      <c r="AZ7" s="240"/>
      <c r="BA7" s="240"/>
      <c r="BB7" s="240"/>
      <c r="BC7" s="240"/>
      <c r="BD7" s="240"/>
      <c r="BE7" s="240"/>
      <c r="BF7" s="241"/>
      <c r="BG7" s="241"/>
    </row>
    <row r="8" spans="1:59" s="1" customFormat="1" ht="17.25" customHeight="1" x14ac:dyDescent="0.2">
      <c r="A8" s="111"/>
      <c r="B8" s="270"/>
      <c r="C8" s="272"/>
      <c r="D8" s="264"/>
      <c r="E8" s="241"/>
      <c r="F8" s="241"/>
      <c r="G8" s="241"/>
      <c r="H8" s="241"/>
      <c r="I8" s="241"/>
      <c r="J8" s="255"/>
      <c r="K8" s="151"/>
      <c r="L8" s="151"/>
      <c r="M8" s="151"/>
      <c r="N8" s="151"/>
      <c r="O8" s="151"/>
      <c r="P8" s="151"/>
      <c r="Q8" s="151"/>
      <c r="R8" s="255"/>
      <c r="S8" s="151"/>
      <c r="T8" s="151"/>
      <c r="U8" s="151"/>
      <c r="V8" s="151"/>
      <c r="W8" s="151"/>
      <c r="X8" s="240"/>
      <c r="Y8" s="151"/>
      <c r="Z8" s="240"/>
      <c r="AA8" s="240"/>
      <c r="AB8" s="241"/>
      <c r="AC8" s="255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1"/>
      <c r="AQ8" s="255"/>
      <c r="AR8" s="240"/>
      <c r="AS8" s="260"/>
      <c r="AT8" s="240"/>
      <c r="AU8" s="240"/>
      <c r="AV8" s="240"/>
      <c r="AW8" s="240"/>
      <c r="AX8" s="241"/>
      <c r="AY8" s="255"/>
      <c r="AZ8" s="240"/>
      <c r="BA8" s="240"/>
      <c r="BB8" s="240"/>
      <c r="BC8" s="240"/>
      <c r="BD8" s="240"/>
      <c r="BE8" s="240"/>
      <c r="BF8" s="241"/>
      <c r="BG8" s="241"/>
    </row>
    <row r="9" spans="1:59" s="1" customFormat="1" ht="36.75" customHeight="1" x14ac:dyDescent="0.2">
      <c r="A9" s="112"/>
      <c r="B9" s="271"/>
      <c r="C9" s="272"/>
      <c r="D9" s="264"/>
      <c r="E9" s="242"/>
      <c r="F9" s="242"/>
      <c r="G9" s="242"/>
      <c r="H9" s="242"/>
      <c r="I9" s="242"/>
      <c r="J9" s="256"/>
      <c r="K9" s="152"/>
      <c r="L9" s="152"/>
      <c r="M9" s="152"/>
      <c r="N9" s="152"/>
      <c r="O9" s="152"/>
      <c r="P9" s="152"/>
      <c r="Q9" s="152"/>
      <c r="R9" s="256"/>
      <c r="S9" s="152"/>
      <c r="T9" s="152"/>
      <c r="U9" s="152"/>
      <c r="V9" s="152"/>
      <c r="W9" s="152"/>
      <c r="X9" s="257"/>
      <c r="Y9" s="152"/>
      <c r="Z9" s="257"/>
      <c r="AA9" s="257"/>
      <c r="AB9" s="242"/>
      <c r="AC9" s="256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42"/>
      <c r="AQ9" s="256"/>
      <c r="AR9" s="257"/>
      <c r="AS9" s="261"/>
      <c r="AT9" s="257"/>
      <c r="AU9" s="257"/>
      <c r="AV9" s="257"/>
      <c r="AW9" s="257"/>
      <c r="AX9" s="242"/>
      <c r="AY9" s="256"/>
      <c r="AZ9" s="257"/>
      <c r="BA9" s="257"/>
      <c r="BB9" s="257"/>
      <c r="BC9" s="257"/>
      <c r="BD9" s="257"/>
      <c r="BE9" s="257"/>
      <c r="BF9" s="242"/>
      <c r="BG9" s="242"/>
    </row>
    <row r="10" spans="1:59" s="5" customFormat="1" ht="14.4" customHeight="1" x14ac:dyDescent="0.2">
      <c r="A10" s="11" t="s">
        <v>1997</v>
      </c>
      <c r="B10" s="11">
        <v>1</v>
      </c>
      <c r="C10" s="11">
        <f>交付額・配分・使途!C10</f>
        <v>1</v>
      </c>
      <c r="D10" s="8">
        <v>3</v>
      </c>
      <c r="E10" s="13">
        <v>1</v>
      </c>
      <c r="F10" s="8">
        <v>1</v>
      </c>
      <c r="G10" s="8">
        <v>1</v>
      </c>
      <c r="H10" s="8"/>
      <c r="I10" s="8"/>
      <c r="J10" s="12">
        <f t="shared" ref="J10:J36" si="0">K10+L10+M10+N10+O10+P10+Q10</f>
        <v>1</v>
      </c>
      <c r="K10" s="13">
        <v>1</v>
      </c>
      <c r="L10" s="13"/>
      <c r="M10" s="13"/>
      <c r="N10" s="13"/>
      <c r="O10" s="13"/>
      <c r="P10" s="13"/>
      <c r="Q10" s="13"/>
      <c r="R10" s="12">
        <f t="shared" ref="R10:R36" si="1">S10+T10+U10+V10+W10+X10+Y10+Z10+AA10</f>
        <v>1</v>
      </c>
      <c r="S10" s="13">
        <v>1</v>
      </c>
      <c r="T10" s="13"/>
      <c r="U10" s="13"/>
      <c r="V10" s="13"/>
      <c r="W10" s="13"/>
      <c r="X10" s="13"/>
      <c r="Y10" s="13"/>
      <c r="Z10" s="13"/>
      <c r="AA10" s="13"/>
      <c r="AB10" s="39"/>
      <c r="AC10" s="12">
        <f>AD10+AE10+AF10+AG10+AH10+AI10+AM10+AN10+AO10+AJ10+AK10+AL10</f>
        <v>3</v>
      </c>
      <c r="AD10" s="13">
        <v>1</v>
      </c>
      <c r="AE10" s="13"/>
      <c r="AF10" s="13"/>
      <c r="AG10" s="13">
        <v>1</v>
      </c>
      <c r="AH10" s="13"/>
      <c r="AI10" s="13"/>
      <c r="AJ10" s="13">
        <v>1</v>
      </c>
      <c r="AK10" s="13"/>
      <c r="AL10" s="13"/>
      <c r="AM10" s="13"/>
      <c r="AN10" s="13"/>
      <c r="AO10" s="13"/>
      <c r="AP10" s="39"/>
      <c r="AQ10" s="12">
        <f>AR10+AS10+AT10+AU10+AV10+AW10</f>
        <v>2</v>
      </c>
      <c r="AR10" s="13">
        <v>1</v>
      </c>
      <c r="AS10" s="13"/>
      <c r="AT10" s="13"/>
      <c r="AU10" s="13">
        <v>1</v>
      </c>
      <c r="AV10" s="13"/>
      <c r="AW10" s="13"/>
      <c r="AX10" s="39"/>
      <c r="AY10" s="12">
        <f>AZ10+BA10+BB10+BC10+BD10+BE10</f>
        <v>1</v>
      </c>
      <c r="AZ10" s="13">
        <v>1</v>
      </c>
      <c r="BA10" s="13"/>
      <c r="BB10" s="13"/>
      <c r="BC10" s="13"/>
      <c r="BD10" s="13"/>
      <c r="BE10" s="13"/>
      <c r="BF10" s="39"/>
      <c r="BG10" s="8"/>
    </row>
    <row r="11" spans="1:59" s="5" customFormat="1" ht="14.4" customHeight="1" x14ac:dyDescent="0.2">
      <c r="A11" s="11" t="s">
        <v>1998</v>
      </c>
      <c r="B11" s="11">
        <v>2</v>
      </c>
      <c r="C11" s="11">
        <f>交付額・配分・使途!C11</f>
        <v>1</v>
      </c>
      <c r="D11" s="8">
        <v>3</v>
      </c>
      <c r="E11" s="13">
        <v>1</v>
      </c>
      <c r="F11" s="8">
        <v>1</v>
      </c>
      <c r="G11" s="8">
        <v>1</v>
      </c>
      <c r="H11" s="8"/>
      <c r="I11" s="8"/>
      <c r="J11" s="12">
        <f t="shared" si="0"/>
        <v>2</v>
      </c>
      <c r="K11" s="13">
        <v>1</v>
      </c>
      <c r="L11" s="13"/>
      <c r="M11" s="13"/>
      <c r="N11" s="13"/>
      <c r="O11" s="13"/>
      <c r="P11" s="13">
        <v>1</v>
      </c>
      <c r="Q11" s="13"/>
      <c r="R11" s="12">
        <f t="shared" si="1"/>
        <v>2</v>
      </c>
      <c r="S11" s="13"/>
      <c r="T11" s="13">
        <v>1</v>
      </c>
      <c r="U11" s="13"/>
      <c r="V11" s="13">
        <v>1</v>
      </c>
      <c r="W11" s="13"/>
      <c r="X11" s="13"/>
      <c r="Y11" s="13"/>
      <c r="Z11" s="13"/>
      <c r="AA11" s="13"/>
      <c r="AB11" s="39"/>
      <c r="AC11" s="12">
        <f t="shared" ref="AC11:AC36" si="2">AD11+AE11+AF11+AG11+AH11+AI11+AM11+AN11+AO11+AJ11+AK11+AL11</f>
        <v>4</v>
      </c>
      <c r="AD11" s="13"/>
      <c r="AE11" s="13">
        <v>1</v>
      </c>
      <c r="AF11" s="13"/>
      <c r="AG11" s="13">
        <v>1</v>
      </c>
      <c r="AH11" s="13"/>
      <c r="AI11" s="13"/>
      <c r="AJ11" s="13">
        <v>1</v>
      </c>
      <c r="AK11" s="13"/>
      <c r="AL11" s="13"/>
      <c r="AM11" s="13"/>
      <c r="AN11" s="13">
        <v>1</v>
      </c>
      <c r="AO11" s="13"/>
      <c r="AP11" s="39"/>
      <c r="AQ11" s="12">
        <f t="shared" ref="AQ11:AQ36" si="3">AR11+AS11+AT11+AU11+AV11+AW11</f>
        <v>2</v>
      </c>
      <c r="AR11" s="13"/>
      <c r="AS11" s="13">
        <v>1</v>
      </c>
      <c r="AT11" s="13">
        <v>1</v>
      </c>
      <c r="AU11" s="13"/>
      <c r="AV11" s="13"/>
      <c r="AW11" s="13"/>
      <c r="AX11" s="39"/>
      <c r="AY11" s="12">
        <f t="shared" ref="AY11:AY36" si="4">AZ11+BA11+BB11+BC11+BD11+BE11</f>
        <v>1</v>
      </c>
      <c r="AZ11" s="13">
        <v>1</v>
      </c>
      <c r="BA11" s="13"/>
      <c r="BB11" s="13"/>
      <c r="BC11" s="13"/>
      <c r="BD11" s="13"/>
      <c r="BE11" s="13"/>
      <c r="BF11" s="39"/>
      <c r="BG11" s="8"/>
    </row>
    <row r="12" spans="1:59" s="5" customFormat="1" ht="14.4" customHeight="1" x14ac:dyDescent="0.2">
      <c r="A12" s="11" t="s">
        <v>1999</v>
      </c>
      <c r="B12" s="11">
        <v>3</v>
      </c>
      <c r="C12" s="11">
        <f>交付額・配分・使途!C12</f>
        <v>1</v>
      </c>
      <c r="D12" s="8">
        <v>3</v>
      </c>
      <c r="E12" s="13">
        <v>1</v>
      </c>
      <c r="F12" s="8">
        <v>1</v>
      </c>
      <c r="G12" s="8">
        <v>1</v>
      </c>
      <c r="H12" s="8"/>
      <c r="I12" s="8"/>
      <c r="J12" s="12">
        <f t="shared" si="0"/>
        <v>3</v>
      </c>
      <c r="K12" s="13">
        <v>1</v>
      </c>
      <c r="L12" s="13">
        <v>1</v>
      </c>
      <c r="M12" s="13"/>
      <c r="N12" s="13">
        <v>1</v>
      </c>
      <c r="O12" s="13"/>
      <c r="P12" s="13"/>
      <c r="Q12" s="13"/>
      <c r="R12" s="12">
        <f t="shared" si="1"/>
        <v>1</v>
      </c>
      <c r="S12" s="13">
        <v>1</v>
      </c>
      <c r="T12" s="13"/>
      <c r="U12" s="13"/>
      <c r="V12" s="13"/>
      <c r="W12" s="13"/>
      <c r="X12" s="13"/>
      <c r="Y12" s="13"/>
      <c r="Z12" s="13"/>
      <c r="AA12" s="13"/>
      <c r="AB12" s="39"/>
      <c r="AC12" s="12">
        <f t="shared" si="2"/>
        <v>1</v>
      </c>
      <c r="AD12" s="13">
        <v>1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39"/>
      <c r="AQ12" s="12">
        <f t="shared" si="3"/>
        <v>1</v>
      </c>
      <c r="AR12" s="13"/>
      <c r="AS12" s="13"/>
      <c r="AT12" s="13">
        <v>1</v>
      </c>
      <c r="AU12" s="13"/>
      <c r="AV12" s="13"/>
      <c r="AW12" s="13"/>
      <c r="AX12" s="39"/>
      <c r="AY12" s="12">
        <f t="shared" si="4"/>
        <v>1</v>
      </c>
      <c r="AZ12" s="13"/>
      <c r="BA12" s="13"/>
      <c r="BB12" s="13"/>
      <c r="BC12" s="13"/>
      <c r="BD12" s="13">
        <v>1</v>
      </c>
      <c r="BE12" s="13"/>
      <c r="BF12" s="39"/>
      <c r="BG12" s="8"/>
    </row>
    <row r="13" spans="1:59" s="5" customFormat="1" ht="14.25" customHeight="1" x14ac:dyDescent="0.2">
      <c r="A13" s="11" t="s">
        <v>2000</v>
      </c>
      <c r="B13" s="11">
        <v>4</v>
      </c>
      <c r="C13" s="11">
        <f>交付額・配分・使途!C13</f>
        <v>1</v>
      </c>
      <c r="D13" s="8">
        <v>3</v>
      </c>
      <c r="E13" s="13">
        <v>1</v>
      </c>
      <c r="F13" s="8">
        <v>1</v>
      </c>
      <c r="G13" s="8">
        <v>1</v>
      </c>
      <c r="H13" s="8"/>
      <c r="I13" s="8"/>
      <c r="J13" s="12">
        <f t="shared" si="0"/>
        <v>3</v>
      </c>
      <c r="K13" s="13">
        <v>1</v>
      </c>
      <c r="L13" s="13">
        <v>1</v>
      </c>
      <c r="M13" s="13"/>
      <c r="N13" s="13">
        <v>1</v>
      </c>
      <c r="O13" s="13"/>
      <c r="P13" s="13"/>
      <c r="Q13" s="13"/>
      <c r="R13" s="12">
        <f t="shared" si="1"/>
        <v>3</v>
      </c>
      <c r="S13" s="13"/>
      <c r="T13" s="13"/>
      <c r="U13" s="13"/>
      <c r="V13" s="13">
        <v>1</v>
      </c>
      <c r="W13" s="13">
        <v>1</v>
      </c>
      <c r="X13" s="13">
        <v>1</v>
      </c>
      <c r="Y13" s="13"/>
      <c r="Z13" s="13"/>
      <c r="AA13" s="13"/>
      <c r="AB13" s="39"/>
      <c r="AC13" s="12">
        <f t="shared" si="2"/>
        <v>4</v>
      </c>
      <c r="AD13" s="13"/>
      <c r="AE13" s="13">
        <v>1</v>
      </c>
      <c r="AF13" s="13"/>
      <c r="AG13" s="13">
        <v>1</v>
      </c>
      <c r="AH13" s="13"/>
      <c r="AI13" s="13"/>
      <c r="AJ13" s="13">
        <v>1</v>
      </c>
      <c r="AK13" s="13"/>
      <c r="AL13" s="13"/>
      <c r="AM13" s="13"/>
      <c r="AN13" s="13">
        <v>1</v>
      </c>
      <c r="AO13" s="13"/>
      <c r="AP13" s="39"/>
      <c r="AQ13" s="12">
        <f t="shared" si="3"/>
        <v>2</v>
      </c>
      <c r="AR13" s="13"/>
      <c r="AS13" s="13"/>
      <c r="AT13" s="13">
        <v>1</v>
      </c>
      <c r="AU13" s="13">
        <v>1</v>
      </c>
      <c r="AV13" s="13"/>
      <c r="AW13" s="13"/>
      <c r="AX13" s="39"/>
      <c r="AY13" s="12">
        <f t="shared" si="4"/>
        <v>1</v>
      </c>
      <c r="AZ13" s="13"/>
      <c r="BA13" s="13"/>
      <c r="BB13" s="13"/>
      <c r="BC13" s="13"/>
      <c r="BD13" s="13">
        <v>1</v>
      </c>
      <c r="BE13" s="13"/>
      <c r="BF13" s="39"/>
      <c r="BG13" s="8"/>
    </row>
    <row r="14" spans="1:59" s="5" customFormat="1" ht="14.4" customHeight="1" x14ac:dyDescent="0.2">
      <c r="A14" s="11" t="s">
        <v>2001</v>
      </c>
      <c r="B14" s="11">
        <v>5</v>
      </c>
      <c r="C14" s="11">
        <f>交付額・配分・使途!C14</f>
        <v>1</v>
      </c>
      <c r="D14" s="8">
        <v>3</v>
      </c>
      <c r="E14" s="13">
        <v>1</v>
      </c>
      <c r="F14" s="8">
        <v>1</v>
      </c>
      <c r="G14" s="8">
        <v>1</v>
      </c>
      <c r="H14" s="8"/>
      <c r="I14" s="8"/>
      <c r="J14" s="12">
        <f t="shared" si="0"/>
        <v>3</v>
      </c>
      <c r="K14" s="13">
        <v>1</v>
      </c>
      <c r="L14" s="13">
        <v>1</v>
      </c>
      <c r="M14" s="13">
        <v>1</v>
      </c>
      <c r="N14" s="13"/>
      <c r="O14" s="13"/>
      <c r="P14" s="13"/>
      <c r="Q14" s="13"/>
      <c r="R14" s="12">
        <f t="shared" si="1"/>
        <v>1</v>
      </c>
      <c r="S14" s="13">
        <v>1</v>
      </c>
      <c r="T14" s="13"/>
      <c r="U14" s="13"/>
      <c r="V14" s="13"/>
      <c r="W14" s="13"/>
      <c r="X14" s="13"/>
      <c r="Y14" s="13"/>
      <c r="Z14" s="13"/>
      <c r="AA14" s="13"/>
      <c r="AB14" s="39"/>
      <c r="AC14" s="12">
        <f t="shared" si="2"/>
        <v>2</v>
      </c>
      <c r="AD14" s="13"/>
      <c r="AE14" s="13">
        <v>1</v>
      </c>
      <c r="AF14" s="13"/>
      <c r="AG14" s="13">
        <v>1</v>
      </c>
      <c r="AH14" s="13"/>
      <c r="AI14" s="13"/>
      <c r="AJ14" s="13"/>
      <c r="AK14" s="13"/>
      <c r="AL14" s="13"/>
      <c r="AM14" s="13"/>
      <c r="AN14" s="13"/>
      <c r="AO14" s="13"/>
      <c r="AP14" s="39"/>
      <c r="AQ14" s="12">
        <f t="shared" si="3"/>
        <v>2</v>
      </c>
      <c r="AR14" s="13"/>
      <c r="AS14" s="13">
        <v>1</v>
      </c>
      <c r="AT14" s="13">
        <v>1</v>
      </c>
      <c r="AU14" s="13"/>
      <c r="AV14" s="13"/>
      <c r="AW14" s="13"/>
      <c r="AX14" s="39"/>
      <c r="AY14" s="12">
        <f t="shared" si="4"/>
        <v>1</v>
      </c>
      <c r="AZ14" s="13"/>
      <c r="BA14" s="13"/>
      <c r="BB14" s="13"/>
      <c r="BC14" s="13"/>
      <c r="BD14" s="13">
        <v>1</v>
      </c>
      <c r="BE14" s="13"/>
      <c r="BF14" s="39"/>
      <c r="BG14" s="8"/>
    </row>
    <row r="15" spans="1:59" s="5" customFormat="1" ht="14.4" customHeight="1" x14ac:dyDescent="0.2">
      <c r="A15" s="11" t="s">
        <v>2002</v>
      </c>
      <c r="B15" s="11">
        <v>6</v>
      </c>
      <c r="C15" s="11">
        <f>交付額・配分・使途!C15</f>
        <v>1</v>
      </c>
      <c r="D15" s="8">
        <v>3</v>
      </c>
      <c r="E15" s="13">
        <v>1</v>
      </c>
      <c r="F15" s="8">
        <v>1</v>
      </c>
      <c r="G15" s="8">
        <v>1</v>
      </c>
      <c r="H15" s="8"/>
      <c r="I15" s="8"/>
      <c r="J15" s="12">
        <f t="shared" si="0"/>
        <v>1</v>
      </c>
      <c r="K15" s="13">
        <v>1</v>
      </c>
      <c r="L15" s="13"/>
      <c r="M15" s="13"/>
      <c r="N15" s="13"/>
      <c r="O15" s="13"/>
      <c r="P15" s="13"/>
      <c r="Q15" s="13"/>
      <c r="R15" s="12">
        <f t="shared" si="1"/>
        <v>1</v>
      </c>
      <c r="S15" s="13">
        <v>1</v>
      </c>
      <c r="T15" s="13"/>
      <c r="U15" s="13"/>
      <c r="V15" s="13"/>
      <c r="W15" s="13"/>
      <c r="X15" s="13"/>
      <c r="Y15" s="13"/>
      <c r="Z15" s="13"/>
      <c r="AA15" s="13"/>
      <c r="AB15" s="39"/>
      <c r="AC15" s="12">
        <f t="shared" si="2"/>
        <v>5</v>
      </c>
      <c r="AD15" s="13"/>
      <c r="AE15" s="13">
        <v>1</v>
      </c>
      <c r="AF15" s="13"/>
      <c r="AG15" s="13">
        <v>1</v>
      </c>
      <c r="AH15" s="13"/>
      <c r="AI15" s="13"/>
      <c r="AJ15" s="13">
        <v>1</v>
      </c>
      <c r="AK15" s="13">
        <v>1</v>
      </c>
      <c r="AL15" s="13"/>
      <c r="AM15" s="13"/>
      <c r="AN15" s="13">
        <v>1</v>
      </c>
      <c r="AO15" s="13"/>
      <c r="AP15" s="39"/>
      <c r="AQ15" s="12">
        <f t="shared" si="3"/>
        <v>2</v>
      </c>
      <c r="AR15" s="13"/>
      <c r="AS15" s="13"/>
      <c r="AT15" s="13">
        <v>1</v>
      </c>
      <c r="AU15" s="13">
        <v>1</v>
      </c>
      <c r="AV15" s="13"/>
      <c r="AW15" s="13"/>
      <c r="AX15" s="39"/>
      <c r="AY15" s="12">
        <f t="shared" si="4"/>
        <v>1</v>
      </c>
      <c r="AZ15" s="13"/>
      <c r="BA15" s="13"/>
      <c r="BB15" s="13"/>
      <c r="BC15" s="13"/>
      <c r="BD15" s="13">
        <v>1</v>
      </c>
      <c r="BE15" s="13"/>
      <c r="BF15" s="39"/>
      <c r="BG15" s="8"/>
    </row>
    <row r="16" spans="1:59" s="5" customFormat="1" ht="14.4" customHeight="1" x14ac:dyDescent="0.2">
      <c r="A16" s="11" t="s">
        <v>2003</v>
      </c>
      <c r="B16" s="11">
        <v>7</v>
      </c>
      <c r="C16" s="11">
        <f>交付額・配分・使途!C16</f>
        <v>1</v>
      </c>
      <c r="D16" s="8">
        <v>3</v>
      </c>
      <c r="E16" s="13">
        <v>1</v>
      </c>
      <c r="F16" s="8">
        <v>1</v>
      </c>
      <c r="G16" s="8">
        <v>1</v>
      </c>
      <c r="H16" s="8"/>
      <c r="I16" s="8"/>
      <c r="J16" s="12">
        <f t="shared" si="0"/>
        <v>1</v>
      </c>
      <c r="K16" s="13">
        <v>1</v>
      </c>
      <c r="L16" s="13"/>
      <c r="M16" s="13"/>
      <c r="N16" s="13"/>
      <c r="O16" s="13"/>
      <c r="P16" s="13"/>
      <c r="Q16" s="13"/>
      <c r="R16" s="12">
        <f t="shared" si="1"/>
        <v>1</v>
      </c>
      <c r="S16" s="13">
        <v>1</v>
      </c>
      <c r="T16" s="13"/>
      <c r="U16" s="13"/>
      <c r="V16" s="13"/>
      <c r="W16" s="13"/>
      <c r="X16" s="13"/>
      <c r="Y16" s="13"/>
      <c r="Z16" s="13"/>
      <c r="AA16" s="13"/>
      <c r="AB16" s="39"/>
      <c r="AC16" s="12">
        <f t="shared" si="2"/>
        <v>1</v>
      </c>
      <c r="AD16" s="13">
        <v>1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39"/>
      <c r="AQ16" s="12">
        <f t="shared" si="3"/>
        <v>1</v>
      </c>
      <c r="AR16" s="13">
        <v>1</v>
      </c>
      <c r="AS16" s="13"/>
      <c r="AT16" s="13"/>
      <c r="AU16" s="13"/>
      <c r="AV16" s="13"/>
      <c r="AW16" s="13"/>
      <c r="AX16" s="39"/>
      <c r="AY16" s="12">
        <f t="shared" si="4"/>
        <v>1</v>
      </c>
      <c r="AZ16" s="13"/>
      <c r="BA16" s="13"/>
      <c r="BB16" s="13"/>
      <c r="BC16" s="13"/>
      <c r="BD16" s="13">
        <v>1</v>
      </c>
      <c r="BE16" s="13"/>
      <c r="BF16" s="39"/>
      <c r="BG16" s="8"/>
    </row>
    <row r="17" spans="1:59" s="5" customFormat="1" ht="14.4" customHeight="1" x14ac:dyDescent="0.2">
      <c r="A17" s="11" t="s">
        <v>2004</v>
      </c>
      <c r="B17" s="11">
        <v>8</v>
      </c>
      <c r="C17" s="11">
        <f>交付額・配分・使途!C17</f>
        <v>1</v>
      </c>
      <c r="D17" s="8">
        <v>3</v>
      </c>
      <c r="E17" s="13">
        <v>1</v>
      </c>
      <c r="F17" s="8">
        <v>1</v>
      </c>
      <c r="G17" s="8">
        <v>1</v>
      </c>
      <c r="H17" s="8"/>
      <c r="I17" s="8"/>
      <c r="J17" s="12">
        <f t="shared" si="0"/>
        <v>1</v>
      </c>
      <c r="K17" s="13">
        <v>1</v>
      </c>
      <c r="L17" s="13"/>
      <c r="M17" s="13"/>
      <c r="N17" s="13"/>
      <c r="O17" s="13"/>
      <c r="P17" s="13"/>
      <c r="Q17" s="13"/>
      <c r="R17" s="12">
        <f t="shared" si="1"/>
        <v>1</v>
      </c>
      <c r="S17" s="13">
        <v>1</v>
      </c>
      <c r="T17" s="13"/>
      <c r="U17" s="13"/>
      <c r="V17" s="13"/>
      <c r="W17" s="13"/>
      <c r="X17" s="13"/>
      <c r="Y17" s="13"/>
      <c r="Z17" s="13"/>
      <c r="AA17" s="13"/>
      <c r="AB17" s="39"/>
      <c r="AC17" s="12">
        <f t="shared" si="2"/>
        <v>1</v>
      </c>
      <c r="AD17" s="13">
        <v>1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39"/>
      <c r="AQ17" s="12">
        <f t="shared" si="3"/>
        <v>1</v>
      </c>
      <c r="AR17" s="13">
        <v>1</v>
      </c>
      <c r="AS17" s="13"/>
      <c r="AT17" s="13"/>
      <c r="AU17" s="13"/>
      <c r="AV17" s="13"/>
      <c r="AW17" s="13"/>
      <c r="AX17" s="39"/>
      <c r="AY17" s="12">
        <f t="shared" si="4"/>
        <v>1</v>
      </c>
      <c r="AZ17" s="13"/>
      <c r="BA17" s="13"/>
      <c r="BB17" s="13"/>
      <c r="BC17" s="13"/>
      <c r="BD17" s="13">
        <v>1</v>
      </c>
      <c r="BE17" s="13"/>
      <c r="BF17" s="39"/>
      <c r="BG17" s="8"/>
    </row>
    <row r="18" spans="1:59" s="5" customFormat="1" ht="14.4" customHeight="1" x14ac:dyDescent="0.2">
      <c r="A18" s="11" t="s">
        <v>2005</v>
      </c>
      <c r="B18" s="11">
        <v>9</v>
      </c>
      <c r="C18" s="11">
        <f>交付額・配分・使途!C18</f>
        <v>1</v>
      </c>
      <c r="D18" s="8">
        <v>3</v>
      </c>
      <c r="E18" s="13">
        <v>1</v>
      </c>
      <c r="F18" s="8">
        <v>1</v>
      </c>
      <c r="G18" s="8">
        <v>1</v>
      </c>
      <c r="H18" s="8"/>
      <c r="I18" s="8"/>
      <c r="J18" s="12">
        <f t="shared" si="0"/>
        <v>2</v>
      </c>
      <c r="K18" s="13">
        <v>1</v>
      </c>
      <c r="L18" s="13"/>
      <c r="M18" s="13"/>
      <c r="N18" s="13">
        <v>1</v>
      </c>
      <c r="O18" s="13"/>
      <c r="P18" s="13"/>
      <c r="Q18" s="13"/>
      <c r="R18" s="12">
        <f t="shared" si="1"/>
        <v>2</v>
      </c>
      <c r="S18" s="13">
        <v>1</v>
      </c>
      <c r="T18" s="13"/>
      <c r="U18" s="13"/>
      <c r="V18" s="13">
        <v>1</v>
      </c>
      <c r="W18" s="13"/>
      <c r="X18" s="13"/>
      <c r="Y18" s="13"/>
      <c r="Z18" s="13"/>
      <c r="AA18" s="13"/>
      <c r="AB18" s="39"/>
      <c r="AC18" s="12">
        <f t="shared" si="2"/>
        <v>2</v>
      </c>
      <c r="AD18" s="13"/>
      <c r="AE18" s="13">
        <v>1</v>
      </c>
      <c r="AF18" s="13"/>
      <c r="AG18" s="13">
        <v>1</v>
      </c>
      <c r="AH18" s="13"/>
      <c r="AI18" s="13"/>
      <c r="AJ18" s="13"/>
      <c r="AK18" s="13"/>
      <c r="AL18" s="13"/>
      <c r="AM18" s="13"/>
      <c r="AN18" s="13"/>
      <c r="AO18" s="13"/>
      <c r="AP18" s="39"/>
      <c r="AQ18" s="12">
        <f t="shared" si="3"/>
        <v>1</v>
      </c>
      <c r="AR18" s="13">
        <v>1</v>
      </c>
      <c r="AS18" s="13"/>
      <c r="AT18" s="13"/>
      <c r="AU18" s="13"/>
      <c r="AV18" s="13"/>
      <c r="AW18" s="13"/>
      <c r="AX18" s="39"/>
      <c r="AY18" s="12">
        <f t="shared" si="4"/>
        <v>1</v>
      </c>
      <c r="AZ18" s="13"/>
      <c r="BA18" s="13"/>
      <c r="BB18" s="13"/>
      <c r="BC18" s="13"/>
      <c r="BD18" s="13">
        <v>1</v>
      </c>
      <c r="BE18" s="13"/>
      <c r="BF18" s="39"/>
      <c r="BG18" s="8"/>
    </row>
    <row r="19" spans="1:59" s="5" customFormat="1" ht="14.4" customHeight="1" x14ac:dyDescent="0.2">
      <c r="A19" s="11" t="s">
        <v>2006</v>
      </c>
      <c r="B19" s="11">
        <v>10</v>
      </c>
      <c r="C19" s="11">
        <f>交付額・配分・使途!C19</f>
        <v>1</v>
      </c>
      <c r="D19" s="8">
        <v>3</v>
      </c>
      <c r="E19" s="13">
        <v>1</v>
      </c>
      <c r="F19" s="8">
        <v>1</v>
      </c>
      <c r="G19" s="8">
        <v>1</v>
      </c>
      <c r="H19" s="8"/>
      <c r="I19" s="8"/>
      <c r="J19" s="12">
        <f t="shared" si="0"/>
        <v>2</v>
      </c>
      <c r="K19" s="13">
        <v>1</v>
      </c>
      <c r="L19" s="13"/>
      <c r="M19" s="13"/>
      <c r="N19" s="13"/>
      <c r="O19" s="13"/>
      <c r="P19" s="13">
        <v>1</v>
      </c>
      <c r="Q19" s="13"/>
      <c r="R19" s="12">
        <f t="shared" si="1"/>
        <v>2</v>
      </c>
      <c r="S19" s="13">
        <v>1</v>
      </c>
      <c r="T19" s="13"/>
      <c r="U19" s="13"/>
      <c r="V19" s="13">
        <v>1</v>
      </c>
      <c r="W19" s="13"/>
      <c r="X19" s="13"/>
      <c r="Y19" s="13"/>
      <c r="Z19" s="13"/>
      <c r="AA19" s="13"/>
      <c r="AB19" s="39"/>
      <c r="AC19" s="12">
        <f t="shared" si="2"/>
        <v>1</v>
      </c>
      <c r="AD19" s="13">
        <v>1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39"/>
      <c r="AQ19" s="12">
        <f t="shared" si="3"/>
        <v>1</v>
      </c>
      <c r="AR19" s="13">
        <v>1</v>
      </c>
      <c r="AS19" s="13"/>
      <c r="AT19" s="13"/>
      <c r="AU19" s="13"/>
      <c r="AV19" s="13"/>
      <c r="AW19" s="13"/>
      <c r="AX19" s="39"/>
      <c r="AY19" s="12">
        <f t="shared" si="4"/>
        <v>1</v>
      </c>
      <c r="AZ19" s="13"/>
      <c r="BA19" s="13"/>
      <c r="BB19" s="13"/>
      <c r="BC19" s="13"/>
      <c r="BD19" s="13">
        <v>1</v>
      </c>
      <c r="BE19" s="13"/>
      <c r="BF19" s="39"/>
      <c r="BG19" s="8"/>
    </row>
    <row r="20" spans="1:59" s="5" customFormat="1" ht="14.4" customHeight="1" x14ac:dyDescent="0.2">
      <c r="A20" s="11" t="s">
        <v>2007</v>
      </c>
      <c r="B20" s="11">
        <v>11</v>
      </c>
      <c r="C20" s="11">
        <f>交付額・配分・使途!C20</f>
        <v>1</v>
      </c>
      <c r="D20" s="8">
        <v>3</v>
      </c>
      <c r="E20" s="13">
        <v>1</v>
      </c>
      <c r="F20" s="8">
        <v>1</v>
      </c>
      <c r="G20" s="8">
        <v>1</v>
      </c>
      <c r="H20" s="8"/>
      <c r="I20" s="8"/>
      <c r="J20" s="12">
        <f t="shared" si="0"/>
        <v>6</v>
      </c>
      <c r="K20" s="13">
        <v>1</v>
      </c>
      <c r="L20" s="13">
        <v>1</v>
      </c>
      <c r="M20" s="13">
        <v>1</v>
      </c>
      <c r="N20" s="13">
        <v>1</v>
      </c>
      <c r="O20" s="13">
        <v>1</v>
      </c>
      <c r="P20" s="13">
        <v>1</v>
      </c>
      <c r="Q20" s="13"/>
      <c r="R20" s="12">
        <f t="shared" si="1"/>
        <v>3</v>
      </c>
      <c r="S20" s="13">
        <v>1</v>
      </c>
      <c r="T20" s="13">
        <v>1</v>
      </c>
      <c r="U20" s="13"/>
      <c r="V20" s="13">
        <v>1</v>
      </c>
      <c r="W20" s="13"/>
      <c r="X20" s="13"/>
      <c r="Y20" s="13"/>
      <c r="Z20" s="13"/>
      <c r="AA20" s="13"/>
      <c r="AB20" s="39"/>
      <c r="AC20" s="12">
        <f t="shared" si="2"/>
        <v>4</v>
      </c>
      <c r="AD20" s="13"/>
      <c r="AE20" s="13">
        <v>1</v>
      </c>
      <c r="AF20" s="13"/>
      <c r="AG20" s="13">
        <v>1</v>
      </c>
      <c r="AH20" s="13"/>
      <c r="AI20" s="13"/>
      <c r="AJ20" s="13">
        <v>1</v>
      </c>
      <c r="AK20" s="13"/>
      <c r="AL20" s="13"/>
      <c r="AM20" s="13"/>
      <c r="AN20" s="13">
        <v>1</v>
      </c>
      <c r="AO20" s="13"/>
      <c r="AP20" s="39"/>
      <c r="AQ20" s="12">
        <f t="shared" si="3"/>
        <v>1</v>
      </c>
      <c r="AR20" s="13"/>
      <c r="AS20" s="13"/>
      <c r="AT20" s="13">
        <v>1</v>
      </c>
      <c r="AU20" s="13"/>
      <c r="AV20" s="13"/>
      <c r="AW20" s="13"/>
      <c r="AX20" s="39"/>
      <c r="AY20" s="12">
        <f t="shared" si="4"/>
        <v>1</v>
      </c>
      <c r="AZ20" s="13">
        <v>1</v>
      </c>
      <c r="BA20" s="13"/>
      <c r="BB20" s="13"/>
      <c r="BC20" s="13"/>
      <c r="BD20" s="13"/>
      <c r="BE20" s="13"/>
      <c r="BF20" s="39"/>
      <c r="BG20" s="8"/>
    </row>
    <row r="21" spans="1:59" s="10" customFormat="1" ht="14.4" customHeight="1" x14ac:dyDescent="0.2">
      <c r="A21" s="11" t="s">
        <v>2008</v>
      </c>
      <c r="B21" s="11">
        <v>12</v>
      </c>
      <c r="C21" s="11">
        <f>交付額・配分・使途!C21</f>
        <v>1</v>
      </c>
      <c r="D21" s="8">
        <v>3</v>
      </c>
      <c r="E21" s="13">
        <v>1</v>
      </c>
      <c r="F21" s="8">
        <v>1</v>
      </c>
      <c r="G21" s="8">
        <v>1</v>
      </c>
      <c r="H21" s="8"/>
      <c r="I21" s="8"/>
      <c r="J21" s="12">
        <f t="shared" si="0"/>
        <v>2</v>
      </c>
      <c r="K21" s="13">
        <v>1</v>
      </c>
      <c r="L21" s="13"/>
      <c r="M21" s="13"/>
      <c r="N21" s="13"/>
      <c r="O21" s="13"/>
      <c r="P21" s="13">
        <v>1</v>
      </c>
      <c r="Q21" s="13"/>
      <c r="R21" s="12">
        <f t="shared" si="1"/>
        <v>2</v>
      </c>
      <c r="S21" s="13"/>
      <c r="T21" s="13">
        <v>1</v>
      </c>
      <c r="U21" s="13"/>
      <c r="V21" s="13">
        <v>1</v>
      </c>
      <c r="W21" s="13"/>
      <c r="X21" s="13"/>
      <c r="Y21" s="13"/>
      <c r="Z21" s="13"/>
      <c r="AA21" s="13"/>
      <c r="AB21" s="39"/>
      <c r="AC21" s="12">
        <f t="shared" si="2"/>
        <v>4</v>
      </c>
      <c r="AD21" s="13"/>
      <c r="AE21" s="13">
        <v>1</v>
      </c>
      <c r="AF21" s="13"/>
      <c r="AG21" s="13">
        <v>1</v>
      </c>
      <c r="AH21" s="13"/>
      <c r="AI21" s="13"/>
      <c r="AJ21" s="13">
        <v>1</v>
      </c>
      <c r="AK21" s="13"/>
      <c r="AL21" s="13"/>
      <c r="AM21" s="13"/>
      <c r="AN21" s="13">
        <v>1</v>
      </c>
      <c r="AO21" s="13"/>
      <c r="AP21" s="39"/>
      <c r="AQ21" s="12">
        <f t="shared" si="3"/>
        <v>2</v>
      </c>
      <c r="AR21" s="13"/>
      <c r="AS21" s="13">
        <v>1</v>
      </c>
      <c r="AT21" s="13">
        <v>1</v>
      </c>
      <c r="AU21" s="13"/>
      <c r="AV21" s="13"/>
      <c r="AW21" s="13"/>
      <c r="AX21" s="39"/>
      <c r="AY21" s="12">
        <f t="shared" si="4"/>
        <v>1</v>
      </c>
      <c r="AZ21" s="13">
        <v>1</v>
      </c>
      <c r="BA21" s="13"/>
      <c r="BB21" s="13"/>
      <c r="BC21" s="13"/>
      <c r="BD21" s="13"/>
      <c r="BE21" s="13"/>
      <c r="BF21" s="39"/>
      <c r="BG21" s="8"/>
    </row>
    <row r="22" spans="1:59" s="10" customFormat="1" ht="14.4" customHeight="1" x14ac:dyDescent="0.2">
      <c r="A22" s="11" t="s">
        <v>2009</v>
      </c>
      <c r="B22" s="11">
        <v>13</v>
      </c>
      <c r="C22" s="11">
        <f>交付額・配分・使途!C22</f>
        <v>1</v>
      </c>
      <c r="D22" s="8">
        <v>3</v>
      </c>
      <c r="E22" s="13">
        <v>1</v>
      </c>
      <c r="F22" s="8">
        <v>1</v>
      </c>
      <c r="G22" s="8">
        <v>1</v>
      </c>
      <c r="H22" s="8"/>
      <c r="I22" s="8"/>
      <c r="J22" s="12">
        <f t="shared" si="0"/>
        <v>2</v>
      </c>
      <c r="K22" s="13">
        <v>1</v>
      </c>
      <c r="L22" s="13"/>
      <c r="M22" s="13"/>
      <c r="N22" s="13"/>
      <c r="O22" s="13"/>
      <c r="P22" s="13">
        <v>1</v>
      </c>
      <c r="Q22" s="13"/>
      <c r="R22" s="12">
        <f t="shared" si="1"/>
        <v>1</v>
      </c>
      <c r="S22" s="13">
        <v>1</v>
      </c>
      <c r="T22" s="13"/>
      <c r="U22" s="13"/>
      <c r="V22" s="13"/>
      <c r="W22" s="13"/>
      <c r="X22" s="13"/>
      <c r="Y22" s="13"/>
      <c r="Z22" s="13"/>
      <c r="AA22" s="13"/>
      <c r="AB22" s="39"/>
      <c r="AC22" s="12">
        <f t="shared" si="2"/>
        <v>1</v>
      </c>
      <c r="AD22" s="13">
        <v>1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39"/>
      <c r="AQ22" s="12">
        <f t="shared" si="3"/>
        <v>1</v>
      </c>
      <c r="AR22" s="13">
        <v>1</v>
      </c>
      <c r="AS22" s="13"/>
      <c r="AT22" s="13"/>
      <c r="AU22" s="13"/>
      <c r="AV22" s="13"/>
      <c r="AW22" s="13"/>
      <c r="AX22" s="39"/>
      <c r="AY22" s="12">
        <f t="shared" si="4"/>
        <v>1</v>
      </c>
      <c r="AZ22" s="13"/>
      <c r="BA22" s="13"/>
      <c r="BB22" s="13"/>
      <c r="BC22" s="13"/>
      <c r="BD22" s="13">
        <v>1</v>
      </c>
      <c r="BE22" s="13"/>
      <c r="BF22" s="39"/>
      <c r="BG22" s="8"/>
    </row>
    <row r="23" spans="1:59" s="10" customFormat="1" ht="14.4" customHeight="1" x14ac:dyDescent="0.2">
      <c r="A23" s="11" t="s">
        <v>2010</v>
      </c>
      <c r="B23" s="11">
        <v>14</v>
      </c>
      <c r="C23" s="11">
        <f>交付額・配分・使途!C23</f>
        <v>1</v>
      </c>
      <c r="D23" s="8">
        <v>3</v>
      </c>
      <c r="E23" s="13">
        <v>1</v>
      </c>
      <c r="F23" s="8">
        <v>1</v>
      </c>
      <c r="G23" s="8">
        <v>1</v>
      </c>
      <c r="H23" s="8"/>
      <c r="I23" s="8"/>
      <c r="J23" s="12">
        <f t="shared" si="0"/>
        <v>3</v>
      </c>
      <c r="K23" s="13">
        <v>1</v>
      </c>
      <c r="L23" s="13">
        <v>1</v>
      </c>
      <c r="M23" s="13"/>
      <c r="N23" s="13">
        <v>1</v>
      </c>
      <c r="O23" s="13"/>
      <c r="P23" s="13"/>
      <c r="Q23" s="13"/>
      <c r="R23" s="12">
        <f t="shared" si="1"/>
        <v>1</v>
      </c>
      <c r="S23" s="13">
        <v>1</v>
      </c>
      <c r="T23" s="13"/>
      <c r="U23" s="13"/>
      <c r="V23" s="13"/>
      <c r="W23" s="13"/>
      <c r="X23" s="13"/>
      <c r="Y23" s="13"/>
      <c r="Z23" s="13"/>
      <c r="AA23" s="13"/>
      <c r="AB23" s="39"/>
      <c r="AC23" s="12">
        <f t="shared" si="2"/>
        <v>1</v>
      </c>
      <c r="AD23" s="13"/>
      <c r="AE23" s="13">
        <v>1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39"/>
      <c r="AQ23" s="12">
        <f t="shared" si="3"/>
        <v>1</v>
      </c>
      <c r="AR23" s="13">
        <v>1</v>
      </c>
      <c r="AS23" s="13"/>
      <c r="AT23" s="13"/>
      <c r="AU23" s="13"/>
      <c r="AV23" s="13"/>
      <c r="AW23" s="13"/>
      <c r="AX23" s="39"/>
      <c r="AY23" s="12">
        <f t="shared" si="4"/>
        <v>1</v>
      </c>
      <c r="AZ23" s="13"/>
      <c r="BA23" s="13"/>
      <c r="BB23" s="13"/>
      <c r="BC23" s="13"/>
      <c r="BD23" s="13">
        <v>1</v>
      </c>
      <c r="BE23" s="13"/>
      <c r="BF23" s="39"/>
      <c r="BG23" s="8"/>
    </row>
    <row r="24" spans="1:59" s="10" customFormat="1" ht="14.4" customHeight="1" x14ac:dyDescent="0.2">
      <c r="A24" s="11" t="s">
        <v>2011</v>
      </c>
      <c r="B24" s="11">
        <v>15</v>
      </c>
      <c r="C24" s="11">
        <f>交付額・配分・使途!C24</f>
        <v>1</v>
      </c>
      <c r="D24" s="8">
        <v>3</v>
      </c>
      <c r="E24" s="13">
        <v>1</v>
      </c>
      <c r="F24" s="8">
        <v>1</v>
      </c>
      <c r="G24" s="8">
        <v>1</v>
      </c>
      <c r="H24" s="8"/>
      <c r="I24" s="8"/>
      <c r="J24" s="12">
        <f t="shared" si="0"/>
        <v>1</v>
      </c>
      <c r="K24" s="13">
        <v>1</v>
      </c>
      <c r="L24" s="13"/>
      <c r="M24" s="13"/>
      <c r="N24" s="13"/>
      <c r="O24" s="13"/>
      <c r="P24" s="13"/>
      <c r="Q24" s="13"/>
      <c r="R24" s="12">
        <f t="shared" si="1"/>
        <v>1</v>
      </c>
      <c r="S24" s="13"/>
      <c r="T24" s="13"/>
      <c r="U24" s="13"/>
      <c r="V24" s="13">
        <v>1</v>
      </c>
      <c r="W24" s="13"/>
      <c r="X24" s="13"/>
      <c r="Y24" s="13"/>
      <c r="Z24" s="13"/>
      <c r="AA24" s="13"/>
      <c r="AB24" s="39"/>
      <c r="AC24" s="12">
        <f t="shared" si="2"/>
        <v>2</v>
      </c>
      <c r="AD24" s="13">
        <v>1</v>
      </c>
      <c r="AE24" s="13"/>
      <c r="AF24" s="13"/>
      <c r="AG24" s="13"/>
      <c r="AH24" s="13"/>
      <c r="AI24" s="13"/>
      <c r="AJ24" s="13">
        <v>1</v>
      </c>
      <c r="AK24" s="13"/>
      <c r="AL24" s="13"/>
      <c r="AM24" s="13"/>
      <c r="AN24" s="13"/>
      <c r="AO24" s="13"/>
      <c r="AP24" s="39"/>
      <c r="AQ24" s="12">
        <f t="shared" si="3"/>
        <v>1</v>
      </c>
      <c r="AR24" s="13">
        <v>1</v>
      </c>
      <c r="AS24" s="13"/>
      <c r="AT24" s="13"/>
      <c r="AU24" s="13"/>
      <c r="AV24" s="13"/>
      <c r="AW24" s="13"/>
      <c r="AX24" s="39"/>
      <c r="AY24" s="12">
        <f t="shared" si="4"/>
        <v>1</v>
      </c>
      <c r="AZ24" s="13"/>
      <c r="BA24" s="13"/>
      <c r="BB24" s="13"/>
      <c r="BC24" s="13"/>
      <c r="BD24" s="13">
        <v>1</v>
      </c>
      <c r="BE24" s="13"/>
      <c r="BF24" s="39"/>
      <c r="BG24" s="8"/>
    </row>
    <row r="25" spans="1:59" s="10" customFormat="1" ht="14.4" customHeight="1" x14ac:dyDescent="0.2">
      <c r="A25" s="11" t="s">
        <v>2012</v>
      </c>
      <c r="B25" s="11">
        <v>16</v>
      </c>
      <c r="C25" s="11">
        <f>交付額・配分・使途!C25</f>
        <v>1</v>
      </c>
      <c r="D25" s="8">
        <v>3</v>
      </c>
      <c r="E25" s="13">
        <v>1</v>
      </c>
      <c r="F25" s="8">
        <v>1</v>
      </c>
      <c r="G25" s="8">
        <v>1</v>
      </c>
      <c r="H25" s="8"/>
      <c r="I25" s="8"/>
      <c r="J25" s="12">
        <f t="shared" si="0"/>
        <v>2</v>
      </c>
      <c r="K25" s="13">
        <v>1</v>
      </c>
      <c r="L25" s="13"/>
      <c r="M25" s="13"/>
      <c r="N25" s="13"/>
      <c r="O25" s="13"/>
      <c r="P25" s="13">
        <v>1</v>
      </c>
      <c r="Q25" s="13"/>
      <c r="R25" s="12">
        <f t="shared" si="1"/>
        <v>1</v>
      </c>
      <c r="S25" s="13">
        <v>1</v>
      </c>
      <c r="T25" s="13"/>
      <c r="U25" s="13"/>
      <c r="V25" s="13"/>
      <c r="W25" s="13"/>
      <c r="X25" s="13"/>
      <c r="Y25" s="13"/>
      <c r="Z25" s="13"/>
      <c r="AA25" s="13"/>
      <c r="AB25" s="39"/>
      <c r="AC25" s="12">
        <f t="shared" si="2"/>
        <v>1</v>
      </c>
      <c r="AD25" s="13">
        <v>1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39"/>
      <c r="AQ25" s="12">
        <f t="shared" si="3"/>
        <v>1</v>
      </c>
      <c r="AR25" s="13">
        <v>1</v>
      </c>
      <c r="AS25" s="13"/>
      <c r="AT25" s="13"/>
      <c r="AU25" s="13"/>
      <c r="AV25" s="13"/>
      <c r="AW25" s="13"/>
      <c r="AX25" s="39"/>
      <c r="AY25" s="12">
        <f t="shared" si="4"/>
        <v>1</v>
      </c>
      <c r="AZ25" s="13"/>
      <c r="BA25" s="13"/>
      <c r="BB25" s="13"/>
      <c r="BC25" s="13"/>
      <c r="BD25" s="13">
        <v>1</v>
      </c>
      <c r="BE25" s="13"/>
      <c r="BF25" s="39"/>
      <c r="BG25" s="8"/>
    </row>
    <row r="26" spans="1:59" s="10" customFormat="1" ht="14.4" customHeight="1" x14ac:dyDescent="0.2">
      <c r="A26" s="11" t="s">
        <v>2013</v>
      </c>
      <c r="B26" s="11">
        <v>17</v>
      </c>
      <c r="C26" s="11">
        <f>交付額・配分・使途!C26</f>
        <v>1</v>
      </c>
      <c r="D26" s="8">
        <v>3</v>
      </c>
      <c r="E26" s="13">
        <v>1</v>
      </c>
      <c r="F26" s="8">
        <v>1</v>
      </c>
      <c r="G26" s="8">
        <v>1</v>
      </c>
      <c r="H26" s="8"/>
      <c r="I26" s="8"/>
      <c r="J26" s="12">
        <f t="shared" si="0"/>
        <v>1</v>
      </c>
      <c r="K26" s="13">
        <v>1</v>
      </c>
      <c r="L26" s="13"/>
      <c r="M26" s="13"/>
      <c r="N26" s="13"/>
      <c r="O26" s="13"/>
      <c r="P26" s="13"/>
      <c r="Q26" s="13"/>
      <c r="R26" s="12">
        <f t="shared" si="1"/>
        <v>1</v>
      </c>
      <c r="S26" s="13"/>
      <c r="T26" s="13">
        <v>1</v>
      </c>
      <c r="U26" s="13"/>
      <c r="V26" s="13"/>
      <c r="W26" s="13"/>
      <c r="X26" s="13"/>
      <c r="Y26" s="13"/>
      <c r="Z26" s="13"/>
      <c r="AA26" s="13"/>
      <c r="AB26" s="39"/>
      <c r="AC26" s="12">
        <f t="shared" si="2"/>
        <v>2</v>
      </c>
      <c r="AD26" s="13"/>
      <c r="AE26" s="13"/>
      <c r="AF26" s="13">
        <v>1</v>
      </c>
      <c r="AG26" s="13"/>
      <c r="AH26" s="13"/>
      <c r="AI26" s="13"/>
      <c r="AJ26" s="13">
        <v>1</v>
      </c>
      <c r="AK26" s="13"/>
      <c r="AL26" s="13"/>
      <c r="AM26" s="13"/>
      <c r="AN26" s="13"/>
      <c r="AO26" s="13"/>
      <c r="AP26" s="39"/>
      <c r="AQ26" s="12">
        <f t="shared" si="3"/>
        <v>1</v>
      </c>
      <c r="AR26" s="13"/>
      <c r="AS26" s="13">
        <v>1</v>
      </c>
      <c r="AT26" s="13"/>
      <c r="AU26" s="13"/>
      <c r="AV26" s="13"/>
      <c r="AW26" s="13"/>
      <c r="AX26" s="39"/>
      <c r="AY26" s="12">
        <f t="shared" si="4"/>
        <v>1</v>
      </c>
      <c r="AZ26" s="13"/>
      <c r="BA26" s="13"/>
      <c r="BB26" s="13"/>
      <c r="BC26" s="13"/>
      <c r="BD26" s="13">
        <v>1</v>
      </c>
      <c r="BE26" s="13"/>
      <c r="BF26" s="39"/>
      <c r="BG26" s="8"/>
    </row>
    <row r="27" spans="1:59" s="10" customFormat="1" ht="14.4" customHeight="1" x14ac:dyDescent="0.2">
      <c r="A27" s="11" t="s">
        <v>2014</v>
      </c>
      <c r="B27" s="11">
        <v>18</v>
      </c>
      <c r="C27" s="11">
        <f>交付額・配分・使途!C27</f>
        <v>1</v>
      </c>
      <c r="D27" s="8">
        <v>3</v>
      </c>
      <c r="E27" s="13">
        <v>1</v>
      </c>
      <c r="F27" s="8">
        <v>1</v>
      </c>
      <c r="G27" s="8">
        <v>1</v>
      </c>
      <c r="H27" s="8"/>
      <c r="I27" s="8"/>
      <c r="J27" s="12">
        <f t="shared" si="0"/>
        <v>3</v>
      </c>
      <c r="K27" s="13">
        <v>1</v>
      </c>
      <c r="L27" s="13">
        <v>1</v>
      </c>
      <c r="M27" s="13"/>
      <c r="N27" s="13"/>
      <c r="O27" s="13"/>
      <c r="P27" s="13">
        <v>1</v>
      </c>
      <c r="Q27" s="13"/>
      <c r="R27" s="12">
        <f t="shared" si="1"/>
        <v>3</v>
      </c>
      <c r="S27" s="13"/>
      <c r="T27" s="13"/>
      <c r="U27" s="13">
        <v>1</v>
      </c>
      <c r="V27" s="13">
        <v>1</v>
      </c>
      <c r="W27" s="13"/>
      <c r="X27" s="13">
        <v>1</v>
      </c>
      <c r="Y27" s="13"/>
      <c r="Z27" s="13"/>
      <c r="AA27" s="13"/>
      <c r="AB27" s="39"/>
      <c r="AC27" s="12">
        <f t="shared" si="2"/>
        <v>2</v>
      </c>
      <c r="AD27" s="13"/>
      <c r="AE27" s="13">
        <v>1</v>
      </c>
      <c r="AF27" s="13"/>
      <c r="AG27" s="13"/>
      <c r="AH27" s="13"/>
      <c r="AI27" s="13"/>
      <c r="AJ27" s="13"/>
      <c r="AK27" s="13"/>
      <c r="AL27" s="13"/>
      <c r="AM27" s="13"/>
      <c r="AN27" s="13">
        <v>1</v>
      </c>
      <c r="AO27" s="13"/>
      <c r="AP27" s="39"/>
      <c r="AQ27" s="12">
        <f t="shared" si="3"/>
        <v>1</v>
      </c>
      <c r="AR27" s="13">
        <v>1</v>
      </c>
      <c r="AS27" s="13"/>
      <c r="AT27" s="13"/>
      <c r="AU27" s="13"/>
      <c r="AV27" s="13"/>
      <c r="AW27" s="13"/>
      <c r="AX27" s="39"/>
      <c r="AY27" s="12">
        <f t="shared" si="4"/>
        <v>1</v>
      </c>
      <c r="AZ27" s="13"/>
      <c r="BA27" s="13"/>
      <c r="BB27" s="13"/>
      <c r="BC27" s="13"/>
      <c r="BD27" s="13">
        <v>1</v>
      </c>
      <c r="BE27" s="13"/>
      <c r="BF27" s="39"/>
      <c r="BG27" s="8"/>
    </row>
    <row r="28" spans="1:59" s="10" customFormat="1" ht="14.4" customHeight="1" x14ac:dyDescent="0.2">
      <c r="A28" s="11" t="s">
        <v>2015</v>
      </c>
      <c r="B28" s="11">
        <v>19</v>
      </c>
      <c r="C28" s="11">
        <f>交付額・配分・使途!C28</f>
        <v>1</v>
      </c>
      <c r="D28" s="8">
        <v>3</v>
      </c>
      <c r="E28" s="13">
        <v>1</v>
      </c>
      <c r="F28" s="8">
        <v>1</v>
      </c>
      <c r="G28" s="8">
        <v>1</v>
      </c>
      <c r="H28" s="8"/>
      <c r="I28" s="8"/>
      <c r="J28" s="12">
        <f t="shared" si="0"/>
        <v>3</v>
      </c>
      <c r="K28" s="13">
        <v>1</v>
      </c>
      <c r="L28" s="13">
        <v>1</v>
      </c>
      <c r="M28" s="13"/>
      <c r="N28" s="13"/>
      <c r="O28" s="13"/>
      <c r="P28" s="13">
        <v>1</v>
      </c>
      <c r="Q28" s="13"/>
      <c r="R28" s="12">
        <f t="shared" si="1"/>
        <v>3</v>
      </c>
      <c r="S28" s="13">
        <v>1</v>
      </c>
      <c r="T28" s="13"/>
      <c r="U28" s="13"/>
      <c r="V28" s="13">
        <v>1</v>
      </c>
      <c r="W28" s="13"/>
      <c r="X28" s="13">
        <v>1</v>
      </c>
      <c r="Y28" s="13"/>
      <c r="Z28" s="13"/>
      <c r="AA28" s="13"/>
      <c r="AB28" s="39"/>
      <c r="AC28" s="12">
        <f t="shared" si="2"/>
        <v>5</v>
      </c>
      <c r="AD28" s="13"/>
      <c r="AE28" s="13">
        <v>1</v>
      </c>
      <c r="AF28" s="13"/>
      <c r="AG28" s="13">
        <v>1</v>
      </c>
      <c r="AH28" s="13"/>
      <c r="AI28" s="13"/>
      <c r="AJ28" s="13">
        <v>1</v>
      </c>
      <c r="AK28" s="13"/>
      <c r="AL28" s="13"/>
      <c r="AM28" s="13">
        <v>1</v>
      </c>
      <c r="AN28" s="13">
        <v>1</v>
      </c>
      <c r="AO28" s="13"/>
      <c r="AP28" s="39"/>
      <c r="AQ28" s="12">
        <f t="shared" si="3"/>
        <v>1</v>
      </c>
      <c r="AR28" s="13"/>
      <c r="AS28" s="13">
        <v>1</v>
      </c>
      <c r="AT28" s="13"/>
      <c r="AU28" s="13"/>
      <c r="AV28" s="13"/>
      <c r="AW28" s="13"/>
      <c r="AX28" s="39"/>
      <c r="AY28" s="12">
        <f t="shared" si="4"/>
        <v>1</v>
      </c>
      <c r="AZ28" s="13"/>
      <c r="BA28" s="13"/>
      <c r="BB28" s="13"/>
      <c r="BC28" s="13"/>
      <c r="BD28" s="13">
        <v>1</v>
      </c>
      <c r="BE28" s="13"/>
      <c r="BF28" s="39"/>
      <c r="BG28" s="8"/>
    </row>
    <row r="29" spans="1:59" s="10" customFormat="1" ht="14.4" customHeight="1" x14ac:dyDescent="0.2">
      <c r="A29" s="11" t="s">
        <v>1996</v>
      </c>
      <c r="B29" s="11">
        <v>20</v>
      </c>
      <c r="C29" s="11">
        <f>交付額・配分・使途!C29</f>
        <v>1</v>
      </c>
      <c r="D29" s="8">
        <v>3</v>
      </c>
      <c r="E29" s="13">
        <v>1</v>
      </c>
      <c r="F29" s="8">
        <v>1</v>
      </c>
      <c r="G29" s="8">
        <v>1</v>
      </c>
      <c r="H29" s="8"/>
      <c r="I29" s="8"/>
      <c r="J29" s="12">
        <f t="shared" si="0"/>
        <v>3</v>
      </c>
      <c r="K29" s="13">
        <v>1</v>
      </c>
      <c r="L29" s="13">
        <v>1</v>
      </c>
      <c r="M29" s="13"/>
      <c r="N29" s="13"/>
      <c r="O29" s="13"/>
      <c r="P29" s="13">
        <v>1</v>
      </c>
      <c r="Q29" s="13"/>
      <c r="R29" s="12">
        <f t="shared" si="1"/>
        <v>2</v>
      </c>
      <c r="S29" s="13"/>
      <c r="T29" s="13"/>
      <c r="U29" s="13">
        <v>1</v>
      </c>
      <c r="V29" s="13"/>
      <c r="W29" s="13"/>
      <c r="X29" s="13">
        <v>1</v>
      </c>
      <c r="Y29" s="13"/>
      <c r="Z29" s="13"/>
      <c r="AA29" s="13"/>
      <c r="AB29" s="39"/>
      <c r="AC29" s="12">
        <f t="shared" si="2"/>
        <v>3</v>
      </c>
      <c r="AD29" s="13"/>
      <c r="AE29" s="13">
        <v>1</v>
      </c>
      <c r="AF29" s="13"/>
      <c r="AG29" s="13"/>
      <c r="AH29" s="13"/>
      <c r="AI29" s="13"/>
      <c r="AJ29" s="13">
        <v>1</v>
      </c>
      <c r="AK29" s="13"/>
      <c r="AL29" s="13"/>
      <c r="AM29" s="13"/>
      <c r="AN29" s="13">
        <v>1</v>
      </c>
      <c r="AO29" s="13"/>
      <c r="AP29" s="39"/>
      <c r="AQ29" s="12">
        <f t="shared" si="3"/>
        <v>1</v>
      </c>
      <c r="AR29" s="13">
        <v>1</v>
      </c>
      <c r="AS29" s="13"/>
      <c r="AT29" s="13"/>
      <c r="AU29" s="13"/>
      <c r="AV29" s="13"/>
      <c r="AW29" s="13"/>
      <c r="AX29" s="39"/>
      <c r="AY29" s="12">
        <f t="shared" si="4"/>
        <v>1</v>
      </c>
      <c r="AZ29" s="13"/>
      <c r="BA29" s="13"/>
      <c r="BB29" s="13"/>
      <c r="BC29" s="13"/>
      <c r="BD29" s="13">
        <v>1</v>
      </c>
      <c r="BE29" s="13"/>
      <c r="BF29" s="39"/>
      <c r="BG29" s="8"/>
    </row>
    <row r="30" spans="1:59" s="10" customFormat="1" ht="24.6" customHeight="1" x14ac:dyDescent="0.2">
      <c r="A30" s="11" t="s">
        <v>2016</v>
      </c>
      <c r="B30" s="11">
        <v>21</v>
      </c>
      <c r="C30" s="11">
        <f>交付額・配分・使途!C30</f>
        <v>1</v>
      </c>
      <c r="D30" s="8">
        <v>3</v>
      </c>
      <c r="E30" s="13">
        <v>1</v>
      </c>
      <c r="F30" s="8">
        <v>1</v>
      </c>
      <c r="G30" s="8">
        <v>1</v>
      </c>
      <c r="H30" s="8"/>
      <c r="I30" s="8"/>
      <c r="J30" s="12">
        <f t="shared" si="0"/>
        <v>2</v>
      </c>
      <c r="K30" s="13">
        <v>1</v>
      </c>
      <c r="L30" s="13"/>
      <c r="M30" s="13"/>
      <c r="N30" s="13"/>
      <c r="O30" s="13"/>
      <c r="P30" s="13">
        <v>1</v>
      </c>
      <c r="Q30" s="13"/>
      <c r="R30" s="12">
        <f t="shared" si="1"/>
        <v>2</v>
      </c>
      <c r="S30" s="13"/>
      <c r="T30" s="13"/>
      <c r="U30" s="13"/>
      <c r="V30" s="13">
        <v>1</v>
      </c>
      <c r="W30" s="13"/>
      <c r="X30" s="13">
        <v>1</v>
      </c>
      <c r="Y30" s="13"/>
      <c r="Z30" s="13"/>
      <c r="AA30" s="13"/>
      <c r="AB30" s="39"/>
      <c r="AC30" s="12">
        <f t="shared" si="2"/>
        <v>2</v>
      </c>
      <c r="AD30" s="13"/>
      <c r="AE30" s="13">
        <v>1</v>
      </c>
      <c r="AF30" s="13"/>
      <c r="AG30" s="13"/>
      <c r="AH30" s="13">
        <v>1</v>
      </c>
      <c r="AI30" s="13"/>
      <c r="AJ30" s="13"/>
      <c r="AK30" s="13"/>
      <c r="AL30" s="13"/>
      <c r="AM30" s="13"/>
      <c r="AN30" s="13"/>
      <c r="AO30" s="13"/>
      <c r="AP30" s="39"/>
      <c r="AQ30" s="12">
        <f t="shared" si="3"/>
        <v>2</v>
      </c>
      <c r="AR30" s="13"/>
      <c r="AS30" s="13"/>
      <c r="AT30" s="13"/>
      <c r="AU30" s="13"/>
      <c r="AV30" s="13">
        <v>1</v>
      </c>
      <c r="AW30" s="13">
        <v>1</v>
      </c>
      <c r="AX30" s="39" t="s">
        <v>2024</v>
      </c>
      <c r="AY30" s="12">
        <f t="shared" si="4"/>
        <v>1</v>
      </c>
      <c r="AZ30" s="13"/>
      <c r="BA30" s="13"/>
      <c r="BB30" s="13"/>
      <c r="BC30" s="13"/>
      <c r="BD30" s="13">
        <v>1</v>
      </c>
      <c r="BE30" s="13"/>
      <c r="BF30" s="39"/>
      <c r="BG30" s="8"/>
    </row>
    <row r="31" spans="1:59" s="10" customFormat="1" ht="14.4" customHeight="1" x14ac:dyDescent="0.2">
      <c r="A31" s="11" t="s">
        <v>2017</v>
      </c>
      <c r="B31" s="11">
        <v>22</v>
      </c>
      <c r="C31" s="11">
        <f>交付額・配分・使途!C31</f>
        <v>1</v>
      </c>
      <c r="D31" s="8">
        <v>3</v>
      </c>
      <c r="E31" s="13">
        <v>1</v>
      </c>
      <c r="F31" s="8">
        <v>1</v>
      </c>
      <c r="G31" s="8">
        <v>1</v>
      </c>
      <c r="H31" s="8"/>
      <c r="I31" s="8"/>
      <c r="J31" s="12">
        <f t="shared" si="0"/>
        <v>5</v>
      </c>
      <c r="K31" s="13">
        <v>1</v>
      </c>
      <c r="L31" s="13">
        <v>1</v>
      </c>
      <c r="M31" s="13">
        <v>1</v>
      </c>
      <c r="N31" s="13">
        <v>1</v>
      </c>
      <c r="O31" s="13"/>
      <c r="P31" s="13">
        <v>1</v>
      </c>
      <c r="Q31" s="13"/>
      <c r="R31" s="12">
        <f t="shared" si="1"/>
        <v>4</v>
      </c>
      <c r="S31" s="13"/>
      <c r="T31" s="13">
        <v>1</v>
      </c>
      <c r="U31" s="13"/>
      <c r="V31" s="13">
        <v>1</v>
      </c>
      <c r="W31" s="13">
        <v>1</v>
      </c>
      <c r="X31" s="13">
        <v>1</v>
      </c>
      <c r="Y31" s="13"/>
      <c r="Z31" s="13"/>
      <c r="AA31" s="13"/>
      <c r="AB31" s="39"/>
      <c r="AC31" s="12">
        <f t="shared" si="2"/>
        <v>1</v>
      </c>
      <c r="AD31" s="13">
        <v>1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39"/>
      <c r="AQ31" s="12">
        <f t="shared" si="3"/>
        <v>1</v>
      </c>
      <c r="AR31" s="13">
        <v>1</v>
      </c>
      <c r="AS31" s="13"/>
      <c r="AT31" s="13"/>
      <c r="AU31" s="13"/>
      <c r="AV31" s="13"/>
      <c r="AW31" s="13"/>
      <c r="AX31" s="39"/>
      <c r="AY31" s="12">
        <f t="shared" si="4"/>
        <v>1</v>
      </c>
      <c r="AZ31" s="13"/>
      <c r="BA31" s="13"/>
      <c r="BB31" s="13"/>
      <c r="BC31" s="13"/>
      <c r="BD31" s="13">
        <v>1</v>
      </c>
      <c r="BE31" s="13"/>
      <c r="BF31" s="39"/>
      <c r="BG31" s="8"/>
    </row>
    <row r="32" spans="1:59" s="10" customFormat="1" ht="14.4" customHeight="1" x14ac:dyDescent="0.2">
      <c r="A32" s="11" t="s">
        <v>2018</v>
      </c>
      <c r="B32" s="11">
        <v>23</v>
      </c>
      <c r="C32" s="11">
        <f>交付額・配分・使途!C32</f>
        <v>1</v>
      </c>
      <c r="D32" s="8">
        <v>3</v>
      </c>
      <c r="E32" s="13">
        <v>1</v>
      </c>
      <c r="F32" s="8">
        <v>1</v>
      </c>
      <c r="G32" s="8">
        <v>1</v>
      </c>
      <c r="H32" s="8"/>
      <c r="I32" s="8"/>
      <c r="J32" s="12">
        <f t="shared" si="0"/>
        <v>1</v>
      </c>
      <c r="K32" s="13">
        <v>1</v>
      </c>
      <c r="L32" s="13"/>
      <c r="M32" s="13"/>
      <c r="N32" s="13"/>
      <c r="O32" s="13"/>
      <c r="P32" s="13"/>
      <c r="Q32" s="13"/>
      <c r="R32" s="12">
        <f t="shared" si="1"/>
        <v>1</v>
      </c>
      <c r="S32" s="13">
        <v>1</v>
      </c>
      <c r="T32" s="13"/>
      <c r="U32" s="13"/>
      <c r="V32" s="13"/>
      <c r="W32" s="13"/>
      <c r="X32" s="13"/>
      <c r="Y32" s="13"/>
      <c r="Z32" s="13"/>
      <c r="AA32" s="13"/>
      <c r="AB32" s="39"/>
      <c r="AC32" s="12">
        <f t="shared" si="2"/>
        <v>1</v>
      </c>
      <c r="AD32" s="13">
        <v>1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39"/>
      <c r="AQ32" s="12">
        <f t="shared" si="3"/>
        <v>1</v>
      </c>
      <c r="AR32" s="13">
        <v>1</v>
      </c>
      <c r="AS32" s="13"/>
      <c r="AT32" s="13"/>
      <c r="AU32" s="13"/>
      <c r="AV32" s="13"/>
      <c r="AW32" s="13"/>
      <c r="AX32" s="39"/>
      <c r="AY32" s="12">
        <f t="shared" si="4"/>
        <v>2</v>
      </c>
      <c r="AZ32" s="13">
        <v>1</v>
      </c>
      <c r="BA32" s="13"/>
      <c r="BB32" s="13"/>
      <c r="BC32" s="13">
        <v>1</v>
      </c>
      <c r="BD32" s="13"/>
      <c r="BE32" s="13"/>
      <c r="BF32" s="39"/>
      <c r="BG32" s="8"/>
    </row>
    <row r="33" spans="1:59" s="10" customFormat="1" ht="14.4" customHeight="1" x14ac:dyDescent="0.2">
      <c r="A33" s="11" t="s">
        <v>2019</v>
      </c>
      <c r="B33" s="11">
        <v>24</v>
      </c>
      <c r="C33" s="11">
        <f>交付額・配分・使途!C33</f>
        <v>1</v>
      </c>
      <c r="D33" s="8">
        <v>3</v>
      </c>
      <c r="E33" s="13">
        <v>1</v>
      </c>
      <c r="F33" s="8">
        <v>1</v>
      </c>
      <c r="G33" s="8">
        <v>1</v>
      </c>
      <c r="H33" s="8"/>
      <c r="I33" s="8"/>
      <c r="J33" s="12">
        <f t="shared" si="0"/>
        <v>3</v>
      </c>
      <c r="K33" s="13">
        <v>1</v>
      </c>
      <c r="L33" s="13"/>
      <c r="M33" s="13">
        <v>1</v>
      </c>
      <c r="N33" s="13"/>
      <c r="O33" s="13"/>
      <c r="P33" s="13"/>
      <c r="Q33" s="13">
        <v>1</v>
      </c>
      <c r="R33" s="12">
        <f t="shared" si="1"/>
        <v>2</v>
      </c>
      <c r="S33" s="13"/>
      <c r="T33" s="13">
        <v>1</v>
      </c>
      <c r="U33" s="13"/>
      <c r="V33" s="13">
        <v>1</v>
      </c>
      <c r="W33" s="13"/>
      <c r="X33" s="13"/>
      <c r="Y33" s="13"/>
      <c r="Z33" s="13"/>
      <c r="AA33" s="13"/>
      <c r="AB33" s="39"/>
      <c r="AC33" s="12">
        <f t="shared" si="2"/>
        <v>4</v>
      </c>
      <c r="AD33" s="13"/>
      <c r="AE33" s="13">
        <v>1</v>
      </c>
      <c r="AF33" s="13"/>
      <c r="AG33" s="13">
        <v>1</v>
      </c>
      <c r="AH33" s="13"/>
      <c r="AI33" s="13"/>
      <c r="AJ33" s="13">
        <v>1</v>
      </c>
      <c r="AK33" s="13"/>
      <c r="AL33" s="13"/>
      <c r="AM33" s="13"/>
      <c r="AN33" s="13">
        <v>1</v>
      </c>
      <c r="AO33" s="13"/>
      <c r="AP33" s="39"/>
      <c r="AQ33" s="12">
        <f t="shared" si="3"/>
        <v>1</v>
      </c>
      <c r="AR33" s="13"/>
      <c r="AS33" s="13"/>
      <c r="AT33" s="13">
        <v>1</v>
      </c>
      <c r="AU33" s="13"/>
      <c r="AV33" s="13"/>
      <c r="AW33" s="13"/>
      <c r="AX33" s="39"/>
      <c r="AY33" s="12">
        <f t="shared" si="4"/>
        <v>1</v>
      </c>
      <c r="AZ33" s="13">
        <v>1</v>
      </c>
      <c r="BA33" s="13"/>
      <c r="BB33" s="13"/>
      <c r="BC33" s="13"/>
      <c r="BD33" s="13"/>
      <c r="BE33" s="13"/>
      <c r="BF33" s="39"/>
      <c r="BG33" s="8"/>
    </row>
    <row r="34" spans="1:59" s="10" customFormat="1" ht="14.4" customHeight="1" x14ac:dyDescent="0.2">
      <c r="A34" s="11" t="s">
        <v>2020</v>
      </c>
      <c r="B34" s="11">
        <v>25</v>
      </c>
      <c r="C34" s="11">
        <f>交付額・配分・使途!C34</f>
        <v>1</v>
      </c>
      <c r="D34" s="8">
        <v>3</v>
      </c>
      <c r="E34" s="13">
        <v>1</v>
      </c>
      <c r="F34" s="8">
        <v>1</v>
      </c>
      <c r="G34" s="8">
        <v>1</v>
      </c>
      <c r="H34" s="8"/>
      <c r="I34" s="8"/>
      <c r="J34" s="12">
        <f t="shared" si="0"/>
        <v>1</v>
      </c>
      <c r="K34" s="13">
        <v>1</v>
      </c>
      <c r="L34" s="13"/>
      <c r="M34" s="13"/>
      <c r="N34" s="13"/>
      <c r="O34" s="13"/>
      <c r="P34" s="13"/>
      <c r="Q34" s="13"/>
      <c r="R34" s="12">
        <f t="shared" si="1"/>
        <v>1</v>
      </c>
      <c r="S34" s="13">
        <v>1</v>
      </c>
      <c r="T34" s="13"/>
      <c r="U34" s="13"/>
      <c r="V34" s="13"/>
      <c r="W34" s="13"/>
      <c r="X34" s="13"/>
      <c r="Y34" s="13"/>
      <c r="Z34" s="13"/>
      <c r="AA34" s="13"/>
      <c r="AB34" s="39"/>
      <c r="AC34" s="12">
        <f t="shared" si="2"/>
        <v>1</v>
      </c>
      <c r="AD34" s="13">
        <v>1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39"/>
      <c r="AQ34" s="12">
        <f t="shared" si="3"/>
        <v>1</v>
      </c>
      <c r="AR34" s="13">
        <v>1</v>
      </c>
      <c r="AS34" s="13"/>
      <c r="AT34" s="13"/>
      <c r="AU34" s="13"/>
      <c r="AV34" s="13"/>
      <c r="AW34" s="13"/>
      <c r="AX34" s="39"/>
      <c r="AY34" s="12">
        <f t="shared" si="4"/>
        <v>1</v>
      </c>
      <c r="AZ34" s="13">
        <v>1</v>
      </c>
      <c r="BA34" s="13"/>
      <c r="BB34" s="13"/>
      <c r="BC34" s="13"/>
      <c r="BD34" s="13"/>
      <c r="BE34" s="13"/>
      <c r="BF34" s="39"/>
      <c r="BG34" s="8"/>
    </row>
    <row r="35" spans="1:59" s="10" customFormat="1" ht="14.4" customHeight="1" x14ac:dyDescent="0.2">
      <c r="A35" s="11" t="s">
        <v>2021</v>
      </c>
      <c r="B35" s="11">
        <v>26</v>
      </c>
      <c r="C35" s="11">
        <f>交付額・配分・使途!C35</f>
        <v>1</v>
      </c>
      <c r="D35" s="8">
        <v>3</v>
      </c>
      <c r="E35" s="13">
        <v>1</v>
      </c>
      <c r="F35" s="8">
        <v>1</v>
      </c>
      <c r="G35" s="8">
        <v>1</v>
      </c>
      <c r="H35" s="8"/>
      <c r="I35" s="8"/>
      <c r="J35" s="12">
        <f t="shared" si="0"/>
        <v>1</v>
      </c>
      <c r="K35" s="13">
        <v>1</v>
      </c>
      <c r="L35" s="13"/>
      <c r="M35" s="13"/>
      <c r="N35" s="13"/>
      <c r="O35" s="13"/>
      <c r="P35" s="13"/>
      <c r="Q35" s="13"/>
      <c r="R35" s="12">
        <f t="shared" si="1"/>
        <v>3</v>
      </c>
      <c r="S35" s="13">
        <v>1</v>
      </c>
      <c r="T35" s="13"/>
      <c r="U35" s="13"/>
      <c r="V35" s="13"/>
      <c r="W35" s="13">
        <v>1</v>
      </c>
      <c r="X35" s="13">
        <v>1</v>
      </c>
      <c r="Y35" s="13"/>
      <c r="Z35" s="13"/>
      <c r="AA35" s="13"/>
      <c r="AB35" s="39"/>
      <c r="AC35" s="12">
        <f t="shared" si="2"/>
        <v>3</v>
      </c>
      <c r="AD35" s="13"/>
      <c r="AE35" s="13">
        <v>1</v>
      </c>
      <c r="AF35" s="13"/>
      <c r="AG35" s="13"/>
      <c r="AH35" s="13"/>
      <c r="AI35" s="13"/>
      <c r="AJ35" s="13">
        <v>1</v>
      </c>
      <c r="AK35" s="13"/>
      <c r="AL35" s="13"/>
      <c r="AM35" s="13"/>
      <c r="AN35" s="13">
        <v>1</v>
      </c>
      <c r="AO35" s="13"/>
      <c r="AP35" s="39"/>
      <c r="AQ35" s="12">
        <f t="shared" si="3"/>
        <v>1</v>
      </c>
      <c r="AR35" s="13"/>
      <c r="AS35" s="13"/>
      <c r="AT35" s="13"/>
      <c r="AU35" s="13"/>
      <c r="AV35" s="13">
        <v>1</v>
      </c>
      <c r="AW35" s="13"/>
      <c r="AX35" s="39"/>
      <c r="AY35" s="12">
        <f t="shared" si="4"/>
        <v>1</v>
      </c>
      <c r="AZ35" s="13"/>
      <c r="BA35" s="13"/>
      <c r="BB35" s="13"/>
      <c r="BC35" s="13"/>
      <c r="BD35" s="13">
        <v>1</v>
      </c>
      <c r="BE35" s="13"/>
      <c r="BF35" s="39"/>
      <c r="BG35" s="8"/>
    </row>
    <row r="36" spans="1:59" s="10" customFormat="1" ht="14.4" customHeight="1" x14ac:dyDescent="0.2">
      <c r="A36" s="11" t="s">
        <v>2022</v>
      </c>
      <c r="B36" s="11">
        <v>27</v>
      </c>
      <c r="C36" s="11">
        <f>交付額・配分・使途!C36</f>
        <v>1</v>
      </c>
      <c r="D36" s="8">
        <v>3</v>
      </c>
      <c r="E36" s="13">
        <v>1</v>
      </c>
      <c r="F36" s="8">
        <v>1</v>
      </c>
      <c r="G36" s="8">
        <v>1</v>
      </c>
      <c r="H36" s="8"/>
      <c r="I36" s="8"/>
      <c r="J36" s="12">
        <f t="shared" si="0"/>
        <v>1</v>
      </c>
      <c r="K36" s="13"/>
      <c r="L36" s="13"/>
      <c r="M36" s="13"/>
      <c r="N36" s="13">
        <v>1</v>
      </c>
      <c r="O36" s="13"/>
      <c r="P36" s="13"/>
      <c r="Q36" s="13"/>
      <c r="R36" s="12">
        <f t="shared" si="1"/>
        <v>1</v>
      </c>
      <c r="S36" s="13">
        <v>1</v>
      </c>
      <c r="T36" s="13"/>
      <c r="U36" s="13"/>
      <c r="V36" s="13"/>
      <c r="W36" s="13"/>
      <c r="X36" s="13"/>
      <c r="Y36" s="13"/>
      <c r="Z36" s="13"/>
      <c r="AA36" s="13"/>
      <c r="AB36" s="39"/>
      <c r="AC36" s="12">
        <f t="shared" si="2"/>
        <v>1</v>
      </c>
      <c r="AD36" s="13">
        <v>1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39"/>
      <c r="AQ36" s="12">
        <f t="shared" si="3"/>
        <v>1</v>
      </c>
      <c r="AR36" s="13"/>
      <c r="AS36" s="13"/>
      <c r="AT36" s="13">
        <v>1</v>
      </c>
      <c r="AU36" s="13"/>
      <c r="AV36" s="13"/>
      <c r="AW36" s="13"/>
      <c r="AX36" s="39"/>
      <c r="AY36" s="12">
        <f t="shared" si="4"/>
        <v>1</v>
      </c>
      <c r="AZ36" s="13"/>
      <c r="BA36" s="13"/>
      <c r="BB36" s="13"/>
      <c r="BC36" s="13"/>
      <c r="BD36" s="13">
        <v>1</v>
      </c>
      <c r="BE36" s="13"/>
      <c r="BF36" s="39"/>
      <c r="BG36" s="8"/>
    </row>
  </sheetData>
  <mergeCells count="67">
    <mergeCell ref="B2:B9"/>
    <mergeCell ref="A1:A9"/>
    <mergeCell ref="C2:C9"/>
    <mergeCell ref="AO5:AO9"/>
    <mergeCell ref="AJ5:AJ9"/>
    <mergeCell ref="AK5:AK9"/>
    <mergeCell ref="AL5:AL9"/>
    <mergeCell ref="AC5:AC9"/>
    <mergeCell ref="AD5:AD9"/>
    <mergeCell ref="AE5:AE9"/>
    <mergeCell ref="AF5:AF9"/>
    <mergeCell ref="AG5:AG9"/>
    <mergeCell ref="AH5:AH9"/>
    <mergeCell ref="AI5:AI9"/>
    <mergeCell ref="AM5:AM9"/>
    <mergeCell ref="AN5:AN9"/>
    <mergeCell ref="BG1:BG9"/>
    <mergeCell ref="BA5:BA9"/>
    <mergeCell ref="D4:D9"/>
    <mergeCell ref="AV5:AV9"/>
    <mergeCell ref="AZ5:AZ9"/>
    <mergeCell ref="S5:S9"/>
    <mergeCell ref="Z5:Z9"/>
    <mergeCell ref="L5:L9"/>
    <mergeCell ref="M5:M9"/>
    <mergeCell ref="N5:N9"/>
    <mergeCell ref="O5:O9"/>
    <mergeCell ref="P5:P9"/>
    <mergeCell ref="U5:U9"/>
    <mergeCell ref="V5:V9"/>
    <mergeCell ref="Q5:Q9"/>
    <mergeCell ref="J4:Q4"/>
    <mergeCell ref="J5:J9"/>
    <mergeCell ref="T5:T9"/>
    <mergeCell ref="AA5:AA9"/>
    <mergeCell ref="K5:K9"/>
    <mergeCell ref="R5:R9"/>
    <mergeCell ref="W5:W9"/>
    <mergeCell ref="X5:X9"/>
    <mergeCell ref="AB6:AB9"/>
    <mergeCell ref="R4:AB4"/>
    <mergeCell ref="AP6:AP9"/>
    <mergeCell ref="AC4:AP4"/>
    <mergeCell ref="AX6:AX9"/>
    <mergeCell ref="AQ4:AX4"/>
    <mergeCell ref="AQ5:AQ9"/>
    <mergeCell ref="AR5:AR9"/>
    <mergeCell ref="AS5:AS9"/>
    <mergeCell ref="AT5:AT9"/>
    <mergeCell ref="AU5:AU9"/>
    <mergeCell ref="AW5:AW9"/>
    <mergeCell ref="BF6:BF9"/>
    <mergeCell ref="AY4:BF4"/>
    <mergeCell ref="D1:BF1"/>
    <mergeCell ref="D2:BF2"/>
    <mergeCell ref="E3:I3"/>
    <mergeCell ref="I5:I9"/>
    <mergeCell ref="H4:H9"/>
    <mergeCell ref="G4:G9"/>
    <mergeCell ref="F4:F9"/>
    <mergeCell ref="E4:E9"/>
    <mergeCell ref="Y5:Y9"/>
    <mergeCell ref="AY5:AY9"/>
    <mergeCell ref="BB5:BB9"/>
    <mergeCell ref="BC5:BC9"/>
    <mergeCell ref="BD5:BD9"/>
    <mergeCell ref="BE5:BE9"/>
  </mergeCells>
  <phoneticPr fontId="3"/>
  <conditionalFormatting sqref="D10:D36">
    <cfRule type="expression" dxfId="36" priority="83">
      <formula>IF(C10=1,D10&lt;1)</formula>
    </cfRule>
  </conditionalFormatting>
  <conditionalFormatting sqref="I10:I36">
    <cfRule type="expression" dxfId="35" priority="62">
      <formula>IF(H10=1,I10="")</formula>
    </cfRule>
  </conditionalFormatting>
  <conditionalFormatting sqref="AQ10:AQ36">
    <cfRule type="expression" dxfId="34" priority="55">
      <formula>IF(C10=0,AQ10&gt;=1)</formula>
    </cfRule>
    <cfRule type="expression" dxfId="33" priority="1557" stopIfTrue="1">
      <formula>IF(D10&gt;2,AQ10=0)</formula>
    </cfRule>
  </conditionalFormatting>
  <conditionalFormatting sqref="AY10:AY36">
    <cfRule type="expression" dxfId="32" priority="54">
      <formula>IF(C10=0,AY10&gt;=1)</formula>
    </cfRule>
    <cfRule type="expression" dxfId="31" priority="79" stopIfTrue="1">
      <formula>IF(D10&gt;2,AY10=0)</formula>
    </cfRule>
  </conditionalFormatting>
  <conditionalFormatting sqref="AB10:AB36">
    <cfRule type="expression" dxfId="30" priority="53">
      <formula>IF(AA10&gt;=1,AB10="")</formula>
    </cfRule>
  </conditionalFormatting>
  <conditionalFormatting sqref="AA10:AA36">
    <cfRule type="expression" dxfId="29" priority="52">
      <formula>IF(AB10&lt;&gt;"",AA10=0)</formula>
    </cfRule>
  </conditionalFormatting>
  <conditionalFormatting sqref="AZ10:BE36 AR10:AW36 AD10:AO36 E10:G36">
    <cfRule type="cellIs" dxfId="28" priority="45" operator="greaterThanOrEqual">
      <formula>2</formula>
    </cfRule>
  </conditionalFormatting>
  <conditionalFormatting sqref="AP10:AP36">
    <cfRule type="expression" dxfId="27" priority="38">
      <formula>AND($AO10=1,$AP10="")</formula>
    </cfRule>
  </conditionalFormatting>
  <conditionalFormatting sqref="AX10:AX36">
    <cfRule type="expression" dxfId="26" priority="37">
      <formula>AND($AW10=1,$AX10="")</formula>
    </cfRule>
  </conditionalFormatting>
  <conditionalFormatting sqref="BF10:BF36">
    <cfRule type="expression" dxfId="25" priority="36">
      <formula>AND($BE10=1,$BF10="")</formula>
    </cfRule>
  </conditionalFormatting>
  <conditionalFormatting sqref="D10:H36">
    <cfRule type="expression" dxfId="24" priority="35">
      <formula>IF($C10=0,D10&gt;0)</formula>
    </cfRule>
  </conditionalFormatting>
  <conditionalFormatting sqref="AO10:AO36">
    <cfRule type="expression" dxfId="23" priority="34">
      <formula>AND($AP10&lt;&gt;"",$AO10="")</formula>
    </cfRule>
  </conditionalFormatting>
  <conditionalFormatting sqref="AW10:AW36">
    <cfRule type="expression" dxfId="22" priority="31">
      <formula>AND($AX10&lt;&gt;"",$AW10="")</formula>
    </cfRule>
  </conditionalFormatting>
  <conditionalFormatting sqref="BE10:BE36">
    <cfRule type="expression" dxfId="21" priority="30">
      <formula>AND($BF10&lt;&gt;"",$BE10="")</formula>
    </cfRule>
  </conditionalFormatting>
  <conditionalFormatting sqref="H10:H36">
    <cfRule type="cellIs" dxfId="20" priority="40" operator="greaterThanOrEqual">
      <formula>2</formula>
    </cfRule>
    <cfRule type="expression" dxfId="19" priority="61">
      <formula>IF(I10&lt;&gt;"",H10=0)</formula>
    </cfRule>
  </conditionalFormatting>
  <conditionalFormatting sqref="J10:J36">
    <cfRule type="expression" dxfId="18" priority="58">
      <formula>IF(C10=0,J10&gt;=1)</formula>
    </cfRule>
    <cfRule type="expression" dxfId="17" priority="167" stopIfTrue="1">
      <formula>IF(D10&gt;2,J10=0)</formula>
    </cfRule>
  </conditionalFormatting>
  <conditionalFormatting sqref="R10:R36">
    <cfRule type="expression" dxfId="16" priority="57">
      <formula>IF(C10=0,R10&gt;=1)</formula>
    </cfRule>
    <cfRule type="expression" dxfId="15" priority="82" stopIfTrue="1">
      <formula>IF(D10&gt;2,R10=0)</formula>
    </cfRule>
  </conditionalFormatting>
  <conditionalFormatting sqref="AC10:AC36">
    <cfRule type="expression" dxfId="14" priority="56">
      <formula>IF(C10=0,AC10&gt;=1)</formula>
    </cfRule>
    <cfRule type="expression" dxfId="13" priority="1556" stopIfTrue="1">
      <formula>IF(D10&gt;2,AC10=0)</formula>
    </cfRule>
  </conditionalFormatting>
  <dataValidations count="19">
    <dataValidation type="custom" allowBlank="1" showInputMessage="1" errorTitle="関数セル" error="入力不要" sqref="I4:I5 D4:D9 E4:H4" xr:uid="{A6D0C374-F13D-47A8-91F0-3C207443F561}">
      <formula1>"IF(SUM(I11:N11)&gt;0,1,0)"</formula1>
    </dataValidation>
    <dataValidation type="custom" allowBlank="1" showInputMessage="1" showErrorMessage="1" errorTitle="関数セル" error="計算式が入っています。変更しないで下さい。" sqref="B10:B36" xr:uid="{D9913E6A-C66B-4444-93B9-F3CDB505D060}">
      <formula1>"様式２①②!F12"</formula1>
    </dataValidation>
    <dataValidation type="custom" allowBlank="1" showInputMessage="1" showErrorMessage="1" errorTitle="関数セル" error="計算式が入っています。変更しないで下さい。" sqref="A10:A36" xr:uid="{A80ED531-3D2A-4515-93F8-9B05C6C99EC7}">
      <formula1>"様式２①②!E12"</formula1>
    </dataValidation>
    <dataValidation type="custom" allowBlank="1" showInputMessage="1" showErrorMessage="1" errorTitle="関数セル" error="入力不要" sqref="C10:C36" xr:uid="{75EA0023-B666-4CBF-9419-1345FE827C17}">
      <formula1>"⑤交付金額!G11"</formula1>
    </dataValidation>
    <dataValidation type="list" allowBlank="1" showInputMessage="1" showErrorMessage="1" errorTitle="集落戦略作成状況" error="「1」、「2」、「3」のいずれかを選択" sqref="D10:D36" xr:uid="{6F65D82F-0040-47A1-BC42-E5225F768048}">
      <formula1>"1,2,3"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S10:AA36" xr:uid="{40DDC976-7BE0-467B-B356-02B79BD28044}">
      <formula1>"1"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Z10:BE36 AR10:AW36 AD10:AO36" xr:uid="{2A5D09F0-4ACC-442A-AC30-B7EFE03AF38B}">
      <formula1>"1"</formula1>
    </dataValidation>
    <dataValidation type="list" allowBlank="1" showInputMessage="1" showErrorMessage="1" error="該当する活動を行った場合に「1」を入力" prompt="該当する活動を行った場合に「1」を入力" sqref="G10:H36" xr:uid="{5BD99B44-D8F7-48FC-B2F9-9D9FE25DA696}">
      <formula1>"1"</formula1>
    </dataValidation>
    <dataValidation allowBlank="1" showInputMessage="1" errorTitle="集落戦略作成状況" error="「1」、「2」、「3」のいずれかを選択" prompt="その他の具体的な内容を記載" sqref="I10:I36" xr:uid="{BED004B6-B4AB-43CE-94AA-824AC76A0F10}"/>
    <dataValidation type="custom" imeMode="halfAlpha" operator="equal" allowBlank="1" showInputMessage="1" showErrorMessage="1" errorTitle="該当事項の合計" error="計算式が入っています。変更しないで下さい。" sqref="AC10:AC36" xr:uid="{A72CE3D7-F1FE-48CA-8C38-BC1DA83EA5FA}">
      <formula1>"AJ14+AK14+AL14+AM14+AN14+AO14+AS14+AT14+AU14+AP14+AQ14+AR14"</formula1>
    </dataValidation>
    <dataValidation type="custom" imeMode="halfAlpha" operator="equal" allowBlank="1" showInputMessage="1" showErrorMessage="1" errorTitle="該当事項の合計" error="計算式が入っています。変更しないで下さい。" sqref="R10:R36" xr:uid="{F8976219-B567-4AFF-A71E-7EFEDE293CA2}">
      <formula1>"Z14+AA14+AB14+AC14+AD14+AE14+AF14+AG14+AH14"</formula1>
    </dataValidation>
    <dataValidation type="custom" imeMode="halfAlpha" operator="equal" allowBlank="1" showInputMessage="1" showErrorMessage="1" errorTitle="協定農用地の将来像の合計" error="計算式が入っています。変更しないで下さい。" sqref="J10:J36" xr:uid="{9BD92C22-C812-462B-A19D-EF9E374152DF}">
      <formula1>"R14+S14+T14+U14+V14+W14+X14"</formula1>
    </dataValidation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B10:AB36" xr:uid="{C5AB7C4F-E783-43B9-9429-5B368CD70BDE}"/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BF10:BF36 AX10:AX36 AP10:AP36" xr:uid="{8D4544CD-83BE-44B9-B910-491DC6CC9149}"/>
    <dataValidation type="custom" imeMode="halfAlpha" operator="equal" allowBlank="1" showInputMessage="1" showErrorMessage="1" errorTitle="該当事項の合計" error="計算式が入っています。変更しないで下さい。" sqref="AY10:AY36" xr:uid="{2479AA3C-1BF1-4BDE-AEE4-71E4EA56686C}">
      <formula1>"BG14+BH14+BI14+BJ14+BK14+BL14"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Q10:AQ36" xr:uid="{C86D42C4-6670-4E54-9FB0-59EF81A0F619}">
      <formula1>"AY14+AZ14+BA14+BB14+BC14+BD14"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E10:E36" xr:uid="{E9F5DDD0-4599-485B-9AE1-07D8AB630881}">
      <formula1>"1"</formula1>
    </dataValidation>
    <dataValidation type="list" allowBlank="1" showInputMessage="1" showErrorMessage="1" error="該当する活動を行った場合に「1」を入力" prompt="作成済みの場合「1」を入力" sqref="F10:F36" xr:uid="{6A424B43-3E60-4D47-B717-151EF535D763}">
      <formula1>"1"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協定農用地の将来像" prompt="該当する農用地がある場合に「1」を入力" sqref="K10:Q36" xr:uid="{9CDE702C-AF96-47B6-A9B8-BFE9211BADFB}">
      <formula1>"1"</formula1>
    </dataValidation>
  </dataValidations>
  <printOptions horizontalCentered="1"/>
  <pageMargins left="0.59055118110236227" right="0.39370078740157483" top="0.98425196850393704" bottom="0.98425196850393704" header="0.51181102362204722" footer="0.51181102362204722"/>
  <pageSetup paperSize="8" scale="68" fitToWidth="2" orientation="landscape" r:id="rId1"/>
  <headerFooter alignWithMargins="0">
    <oddHeader>&amp;L&amp;18R6実績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V180"/>
  <sheetViews>
    <sheetView workbookViewId="0">
      <pane xSplit="1" ySplit="1" topLeftCell="B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13.2" x14ac:dyDescent="0.2"/>
  <sheetData>
    <row r="1" spans="1:48" x14ac:dyDescent="0.2">
      <c r="A1" t="s">
        <v>1877</v>
      </c>
      <c r="B1" t="s">
        <v>122</v>
      </c>
      <c r="C1" t="s">
        <v>302</v>
      </c>
      <c r="D1" t="s">
        <v>343</v>
      </c>
      <c r="E1" t="s">
        <v>377</v>
      </c>
      <c r="F1" t="s">
        <v>412</v>
      </c>
      <c r="G1" t="s">
        <v>438</v>
      </c>
      <c r="H1" t="s">
        <v>474</v>
      </c>
      <c r="I1" t="s">
        <v>532</v>
      </c>
      <c r="J1" t="s">
        <v>577</v>
      </c>
      <c r="K1" t="s">
        <v>603</v>
      </c>
      <c r="L1" t="s">
        <v>638</v>
      </c>
      <c r="M1" t="s">
        <v>701</v>
      </c>
      <c r="N1" t="s">
        <v>756</v>
      </c>
      <c r="O1" t="s">
        <v>819</v>
      </c>
      <c r="P1" t="s">
        <v>936</v>
      </c>
      <c r="Q1" t="s">
        <v>963</v>
      </c>
      <c r="R1" t="s">
        <v>1080</v>
      </c>
      <c r="S1" t="s">
        <v>853</v>
      </c>
      <c r="T1" t="s">
        <v>884</v>
      </c>
      <c r="U1" t="s">
        <v>899</v>
      </c>
      <c r="V1" t="s">
        <v>919</v>
      </c>
      <c r="W1" t="s">
        <v>1038</v>
      </c>
      <c r="X1" t="s">
        <v>1114</v>
      </c>
      <c r="Y1" t="s">
        <v>1168</v>
      </c>
      <c r="Z1" t="s">
        <v>1196</v>
      </c>
      <c r="AA1" t="s">
        <v>1216</v>
      </c>
      <c r="AB1" t="s">
        <v>1243</v>
      </c>
      <c r="AC1" t="s">
        <v>1287</v>
      </c>
      <c r="AD1" t="s">
        <v>1328</v>
      </c>
      <c r="AE1" t="s">
        <v>1366</v>
      </c>
      <c r="AF1" t="s">
        <v>1395</v>
      </c>
      <c r="AG1" t="s">
        <v>1413</v>
      </c>
      <c r="AH1" t="s">
        <v>1432</v>
      </c>
      <c r="AI1" t="s">
        <v>1460</v>
      </c>
      <c r="AJ1" t="s">
        <v>1483</v>
      </c>
      <c r="AK1" t="s">
        <v>1503</v>
      </c>
      <c r="AL1" t="s">
        <v>1528</v>
      </c>
      <c r="AM1" t="s">
        <v>1546</v>
      </c>
      <c r="AN1" t="s">
        <v>1566</v>
      </c>
      <c r="AO1" t="s">
        <v>1601</v>
      </c>
      <c r="AP1" t="s">
        <v>1659</v>
      </c>
      <c r="AQ1" t="s">
        <v>1680</v>
      </c>
      <c r="AR1" t="s">
        <v>1876</v>
      </c>
      <c r="AS1" t="s">
        <v>1744</v>
      </c>
      <c r="AT1" t="s">
        <v>1763</v>
      </c>
      <c r="AU1" t="s">
        <v>1789</v>
      </c>
      <c r="AV1" t="s">
        <v>1833</v>
      </c>
    </row>
    <row r="2" spans="1:48" x14ac:dyDescent="0.2">
      <c r="A2" t="s">
        <v>122</v>
      </c>
      <c r="B2" t="s">
        <v>123</v>
      </c>
      <c r="C2" t="s">
        <v>303</v>
      </c>
      <c r="D2" t="s">
        <v>344</v>
      </c>
      <c r="E2" t="s">
        <v>378</v>
      </c>
      <c r="F2" t="s">
        <v>413</v>
      </c>
      <c r="G2" t="s">
        <v>439</v>
      </c>
      <c r="H2" t="s">
        <v>475</v>
      </c>
      <c r="I2" t="s">
        <v>533</v>
      </c>
      <c r="J2" t="s">
        <v>578</v>
      </c>
      <c r="K2" t="s">
        <v>604</v>
      </c>
      <c r="L2" t="s">
        <v>639</v>
      </c>
      <c r="M2" t="s">
        <v>702</v>
      </c>
      <c r="N2" t="s">
        <v>757</v>
      </c>
      <c r="O2" t="s">
        <v>820</v>
      </c>
      <c r="P2" t="s">
        <v>937</v>
      </c>
      <c r="Q2" t="s">
        <v>964</v>
      </c>
      <c r="R2" t="s">
        <v>1081</v>
      </c>
      <c r="S2" t="s">
        <v>854</v>
      </c>
      <c r="T2" t="s">
        <v>885</v>
      </c>
      <c r="U2" t="s">
        <v>900</v>
      </c>
      <c r="V2" t="s">
        <v>920</v>
      </c>
      <c r="W2" t="s">
        <v>1039</v>
      </c>
      <c r="X2" t="s">
        <v>1115</v>
      </c>
      <c r="Y2" t="s">
        <v>1169</v>
      </c>
      <c r="Z2" t="s">
        <v>1197</v>
      </c>
      <c r="AA2" t="s">
        <v>1217</v>
      </c>
      <c r="AB2" t="s">
        <v>1244</v>
      </c>
      <c r="AC2" t="s">
        <v>1288</v>
      </c>
      <c r="AD2" t="s">
        <v>1329</v>
      </c>
      <c r="AE2" t="s">
        <v>1367</v>
      </c>
      <c r="AF2" t="s">
        <v>1396</v>
      </c>
      <c r="AG2" t="s">
        <v>1414</v>
      </c>
      <c r="AH2" t="s">
        <v>1433</v>
      </c>
      <c r="AI2" t="s">
        <v>1461</v>
      </c>
      <c r="AJ2" t="s">
        <v>1484</v>
      </c>
      <c r="AK2" t="s">
        <v>1504</v>
      </c>
      <c r="AL2" t="s">
        <v>1529</v>
      </c>
      <c r="AM2" t="s">
        <v>1547</v>
      </c>
      <c r="AN2" t="s">
        <v>1567</v>
      </c>
      <c r="AO2" t="s">
        <v>1602</v>
      </c>
      <c r="AP2" t="s">
        <v>1660</v>
      </c>
      <c r="AQ2" t="s">
        <v>1681</v>
      </c>
      <c r="AR2" t="s">
        <v>1702</v>
      </c>
      <c r="AS2" t="s">
        <v>1745</v>
      </c>
      <c r="AT2" t="s">
        <v>1764</v>
      </c>
      <c r="AU2" t="s">
        <v>1790</v>
      </c>
      <c r="AV2" t="s">
        <v>1834</v>
      </c>
    </row>
    <row r="3" spans="1:48" x14ac:dyDescent="0.2">
      <c r="A3" t="s">
        <v>302</v>
      </c>
      <c r="B3" t="s">
        <v>124</v>
      </c>
      <c r="C3" t="s">
        <v>304</v>
      </c>
      <c r="D3" t="s">
        <v>345</v>
      </c>
      <c r="E3" t="s">
        <v>379</v>
      </c>
      <c r="F3" t="s">
        <v>414</v>
      </c>
      <c r="G3" t="s">
        <v>440</v>
      </c>
      <c r="H3" t="s">
        <v>476</v>
      </c>
      <c r="I3" t="s">
        <v>534</v>
      </c>
      <c r="J3" t="s">
        <v>579</v>
      </c>
      <c r="K3" t="s">
        <v>605</v>
      </c>
      <c r="L3" t="s">
        <v>640</v>
      </c>
      <c r="M3" t="s">
        <v>703</v>
      </c>
      <c r="N3" t="s">
        <v>758</v>
      </c>
      <c r="O3" t="s">
        <v>821</v>
      </c>
      <c r="P3" t="s">
        <v>938</v>
      </c>
      <c r="Q3" t="s">
        <v>965</v>
      </c>
      <c r="R3" t="s">
        <v>1082</v>
      </c>
      <c r="S3" t="s">
        <v>855</v>
      </c>
      <c r="T3" t="s">
        <v>886</v>
      </c>
      <c r="U3" t="s">
        <v>901</v>
      </c>
      <c r="V3" t="s">
        <v>921</v>
      </c>
      <c r="W3" t="s">
        <v>1040</v>
      </c>
      <c r="X3" t="s">
        <v>1116</v>
      </c>
      <c r="Y3" t="s">
        <v>1170</v>
      </c>
      <c r="Z3" t="s">
        <v>1198</v>
      </c>
      <c r="AA3" t="s">
        <v>1218</v>
      </c>
      <c r="AB3" t="s">
        <v>1245</v>
      </c>
      <c r="AC3" t="s">
        <v>1289</v>
      </c>
      <c r="AD3" t="s">
        <v>1330</v>
      </c>
      <c r="AE3" t="s">
        <v>1368</v>
      </c>
      <c r="AF3" t="s">
        <v>1397</v>
      </c>
      <c r="AG3" t="s">
        <v>1415</v>
      </c>
      <c r="AH3" t="s">
        <v>1434</v>
      </c>
      <c r="AI3" t="s">
        <v>1462</v>
      </c>
      <c r="AJ3" t="s">
        <v>1485</v>
      </c>
      <c r="AK3" t="s">
        <v>1505</v>
      </c>
      <c r="AL3" t="s">
        <v>1530</v>
      </c>
      <c r="AM3" t="s">
        <v>1548</v>
      </c>
      <c r="AN3" t="s">
        <v>1568</v>
      </c>
      <c r="AO3" t="s">
        <v>1603</v>
      </c>
      <c r="AP3" t="s">
        <v>1661</v>
      </c>
      <c r="AQ3" t="s">
        <v>1682</v>
      </c>
      <c r="AR3" t="s">
        <v>1703</v>
      </c>
      <c r="AS3" t="s">
        <v>1746</v>
      </c>
      <c r="AT3" t="s">
        <v>1765</v>
      </c>
      <c r="AU3" t="s">
        <v>1791</v>
      </c>
      <c r="AV3" t="s">
        <v>1835</v>
      </c>
    </row>
    <row r="4" spans="1:48" x14ac:dyDescent="0.2">
      <c r="A4" t="s">
        <v>343</v>
      </c>
      <c r="B4" t="s">
        <v>125</v>
      </c>
      <c r="C4" t="s">
        <v>305</v>
      </c>
      <c r="D4" t="s">
        <v>346</v>
      </c>
      <c r="E4" t="s">
        <v>380</v>
      </c>
      <c r="F4" t="s">
        <v>415</v>
      </c>
      <c r="G4" t="s">
        <v>441</v>
      </c>
      <c r="H4" t="s">
        <v>477</v>
      </c>
      <c r="I4" t="s">
        <v>535</v>
      </c>
      <c r="J4" t="s">
        <v>580</v>
      </c>
      <c r="K4" t="s">
        <v>606</v>
      </c>
      <c r="L4" t="s">
        <v>641</v>
      </c>
      <c r="M4" t="s">
        <v>704</v>
      </c>
      <c r="N4" t="s">
        <v>759</v>
      </c>
      <c r="O4" t="s">
        <v>822</v>
      </c>
      <c r="P4" t="s">
        <v>939</v>
      </c>
      <c r="Q4" t="s">
        <v>966</v>
      </c>
      <c r="R4" t="s">
        <v>1083</v>
      </c>
      <c r="S4" t="s">
        <v>856</v>
      </c>
      <c r="T4" t="s">
        <v>887</v>
      </c>
      <c r="U4" t="s">
        <v>902</v>
      </c>
      <c r="V4" t="s">
        <v>922</v>
      </c>
      <c r="W4" t="s">
        <v>1041</v>
      </c>
      <c r="X4" t="s">
        <v>1117</v>
      </c>
      <c r="Y4" t="s">
        <v>1171</v>
      </c>
      <c r="Z4" t="s">
        <v>1199</v>
      </c>
      <c r="AA4" t="s">
        <v>1219</v>
      </c>
      <c r="AB4" t="s">
        <v>1246</v>
      </c>
      <c r="AC4" t="s">
        <v>1290</v>
      </c>
      <c r="AD4" t="s">
        <v>1331</v>
      </c>
      <c r="AE4" t="s">
        <v>1369</v>
      </c>
      <c r="AF4" t="s">
        <v>1398</v>
      </c>
      <c r="AG4" t="s">
        <v>1416</v>
      </c>
      <c r="AH4" t="s">
        <v>1435</v>
      </c>
      <c r="AI4" t="s">
        <v>1463</v>
      </c>
      <c r="AJ4" t="s">
        <v>1486</v>
      </c>
      <c r="AK4" t="s">
        <v>1506</v>
      </c>
      <c r="AL4" t="s">
        <v>1531</v>
      </c>
      <c r="AM4" t="s">
        <v>1549</v>
      </c>
      <c r="AN4" t="s">
        <v>1569</v>
      </c>
      <c r="AO4" t="s">
        <v>1604</v>
      </c>
      <c r="AP4" t="s">
        <v>1662</v>
      </c>
      <c r="AQ4" t="s">
        <v>1683</v>
      </c>
      <c r="AR4" t="s">
        <v>1704</v>
      </c>
      <c r="AS4" t="s">
        <v>1747</v>
      </c>
      <c r="AT4" t="s">
        <v>1766</v>
      </c>
      <c r="AU4" t="s">
        <v>1792</v>
      </c>
      <c r="AV4" t="s">
        <v>1836</v>
      </c>
    </row>
    <row r="5" spans="1:48" x14ac:dyDescent="0.2">
      <c r="A5" t="s">
        <v>377</v>
      </c>
      <c r="B5" t="s">
        <v>126</v>
      </c>
      <c r="C5" t="s">
        <v>306</v>
      </c>
      <c r="D5" t="s">
        <v>347</v>
      </c>
      <c r="E5" t="s">
        <v>381</v>
      </c>
      <c r="F5" t="s">
        <v>416</v>
      </c>
      <c r="G5" t="s">
        <v>442</v>
      </c>
      <c r="H5" t="s">
        <v>478</v>
      </c>
      <c r="I5" t="s">
        <v>536</v>
      </c>
      <c r="J5" t="s">
        <v>581</v>
      </c>
      <c r="K5" t="s">
        <v>607</v>
      </c>
      <c r="L5" t="s">
        <v>642</v>
      </c>
      <c r="M5" t="s">
        <v>705</v>
      </c>
      <c r="N5" t="s">
        <v>760</v>
      </c>
      <c r="O5" t="s">
        <v>823</v>
      </c>
      <c r="P5" t="s">
        <v>940</v>
      </c>
      <c r="Q5" t="s">
        <v>967</v>
      </c>
      <c r="R5" t="s">
        <v>1084</v>
      </c>
      <c r="S5" t="s">
        <v>857</v>
      </c>
      <c r="T5" t="s">
        <v>888</v>
      </c>
      <c r="U5" t="s">
        <v>903</v>
      </c>
      <c r="V5" t="s">
        <v>923</v>
      </c>
      <c r="W5" t="s">
        <v>1042</v>
      </c>
      <c r="X5" t="s">
        <v>1118</v>
      </c>
      <c r="Y5" t="s">
        <v>1172</v>
      </c>
      <c r="Z5" t="s">
        <v>1200</v>
      </c>
      <c r="AA5" t="s">
        <v>1220</v>
      </c>
      <c r="AB5" t="s">
        <v>1247</v>
      </c>
      <c r="AC5" t="s">
        <v>1291</v>
      </c>
      <c r="AD5" t="s">
        <v>1332</v>
      </c>
      <c r="AE5" t="s">
        <v>1370</v>
      </c>
      <c r="AF5" t="s">
        <v>1399</v>
      </c>
      <c r="AG5" t="s">
        <v>1417</v>
      </c>
      <c r="AH5" t="s">
        <v>1436</v>
      </c>
      <c r="AI5" t="s">
        <v>1464</v>
      </c>
      <c r="AJ5" t="s">
        <v>1487</v>
      </c>
      <c r="AK5" t="s">
        <v>1507</v>
      </c>
      <c r="AL5" t="s">
        <v>1532</v>
      </c>
      <c r="AM5" t="s">
        <v>1550</v>
      </c>
      <c r="AN5" t="s">
        <v>1570</v>
      </c>
      <c r="AO5" t="s">
        <v>1605</v>
      </c>
      <c r="AP5" t="s">
        <v>1663</v>
      </c>
      <c r="AQ5" t="s">
        <v>1684</v>
      </c>
      <c r="AR5" t="s">
        <v>1705</v>
      </c>
      <c r="AS5" t="s">
        <v>1748</v>
      </c>
      <c r="AT5" t="s">
        <v>1767</v>
      </c>
      <c r="AU5" t="s">
        <v>1793</v>
      </c>
      <c r="AV5" t="s">
        <v>1837</v>
      </c>
    </row>
    <row r="6" spans="1:48" x14ac:dyDescent="0.2">
      <c r="A6" t="s">
        <v>412</v>
      </c>
      <c r="B6" t="s">
        <v>127</v>
      </c>
      <c r="C6" t="s">
        <v>307</v>
      </c>
      <c r="D6" t="s">
        <v>348</v>
      </c>
      <c r="E6" t="s">
        <v>382</v>
      </c>
      <c r="F6" t="s">
        <v>417</v>
      </c>
      <c r="G6" t="s">
        <v>443</v>
      </c>
      <c r="H6" t="s">
        <v>479</v>
      </c>
      <c r="I6" t="s">
        <v>537</v>
      </c>
      <c r="J6" t="s">
        <v>582</v>
      </c>
      <c r="K6" t="s">
        <v>608</v>
      </c>
      <c r="L6" t="s">
        <v>643</v>
      </c>
      <c r="M6" t="s">
        <v>706</v>
      </c>
      <c r="N6" t="s">
        <v>761</v>
      </c>
      <c r="O6" t="s">
        <v>824</v>
      </c>
      <c r="P6" t="s">
        <v>941</v>
      </c>
      <c r="Q6" t="s">
        <v>968</v>
      </c>
      <c r="R6" t="s">
        <v>1085</v>
      </c>
      <c r="S6" t="s">
        <v>858</v>
      </c>
      <c r="T6" t="s">
        <v>889</v>
      </c>
      <c r="U6" t="s">
        <v>904</v>
      </c>
      <c r="V6" t="s">
        <v>924</v>
      </c>
      <c r="W6" t="s">
        <v>1043</v>
      </c>
      <c r="X6" t="s">
        <v>1119</v>
      </c>
      <c r="Y6" t="s">
        <v>1173</v>
      </c>
      <c r="Z6" t="s">
        <v>1201</v>
      </c>
      <c r="AA6" t="s">
        <v>1221</v>
      </c>
      <c r="AB6" t="s">
        <v>1248</v>
      </c>
      <c r="AC6" t="s">
        <v>1292</v>
      </c>
      <c r="AD6" t="s">
        <v>1333</v>
      </c>
      <c r="AE6" t="s">
        <v>1371</v>
      </c>
      <c r="AF6" t="s">
        <v>1400</v>
      </c>
      <c r="AG6" t="s">
        <v>1418</v>
      </c>
      <c r="AH6" t="s">
        <v>1437</v>
      </c>
      <c r="AI6" t="s">
        <v>1465</v>
      </c>
      <c r="AJ6" t="s">
        <v>1488</v>
      </c>
      <c r="AK6" t="s">
        <v>1508</v>
      </c>
      <c r="AL6" t="s">
        <v>1533</v>
      </c>
      <c r="AM6" t="s">
        <v>1551</v>
      </c>
      <c r="AN6" t="s">
        <v>1571</v>
      </c>
      <c r="AO6" t="s">
        <v>1606</v>
      </c>
      <c r="AP6" t="s">
        <v>1664</v>
      </c>
      <c r="AQ6" t="s">
        <v>1685</v>
      </c>
      <c r="AR6" t="s">
        <v>1706</v>
      </c>
      <c r="AS6" t="s">
        <v>1749</v>
      </c>
      <c r="AT6" t="s">
        <v>1768</v>
      </c>
      <c r="AU6" t="s">
        <v>1794</v>
      </c>
      <c r="AV6" t="s">
        <v>1838</v>
      </c>
    </row>
    <row r="7" spans="1:48" x14ac:dyDescent="0.2">
      <c r="A7" t="s">
        <v>438</v>
      </c>
      <c r="B7" t="s">
        <v>128</v>
      </c>
      <c r="C7" t="s">
        <v>308</v>
      </c>
      <c r="D7" t="s">
        <v>349</v>
      </c>
      <c r="E7" t="s">
        <v>383</v>
      </c>
      <c r="F7" t="s">
        <v>418</v>
      </c>
      <c r="G7" t="s">
        <v>444</v>
      </c>
      <c r="H7" t="s">
        <v>480</v>
      </c>
      <c r="I7" t="s">
        <v>538</v>
      </c>
      <c r="J7" t="s">
        <v>583</v>
      </c>
      <c r="K7" t="s">
        <v>609</v>
      </c>
      <c r="L7" t="s">
        <v>644</v>
      </c>
      <c r="M7" t="s">
        <v>707</v>
      </c>
      <c r="N7" t="s">
        <v>762</v>
      </c>
      <c r="O7" t="s">
        <v>825</v>
      </c>
      <c r="P7" t="s">
        <v>942</v>
      </c>
      <c r="Q7" t="s">
        <v>969</v>
      </c>
      <c r="R7" t="s">
        <v>1086</v>
      </c>
      <c r="S7" t="s">
        <v>859</v>
      </c>
      <c r="T7" t="s">
        <v>890</v>
      </c>
      <c r="U7" t="s">
        <v>905</v>
      </c>
      <c r="V7" t="s">
        <v>925</v>
      </c>
      <c r="W7" t="s">
        <v>1044</v>
      </c>
      <c r="X7" t="s">
        <v>1120</v>
      </c>
      <c r="Y7" t="s">
        <v>1174</v>
      </c>
      <c r="Z7" t="s">
        <v>1202</v>
      </c>
      <c r="AA7" t="s">
        <v>1222</v>
      </c>
      <c r="AB7" t="s">
        <v>1249</v>
      </c>
      <c r="AC7" t="s">
        <v>1293</v>
      </c>
      <c r="AD7" t="s">
        <v>1334</v>
      </c>
      <c r="AE7" t="s">
        <v>1372</v>
      </c>
      <c r="AF7" t="s">
        <v>1401</v>
      </c>
      <c r="AG7" t="s">
        <v>1419</v>
      </c>
      <c r="AH7" t="s">
        <v>1438</v>
      </c>
      <c r="AI7" t="s">
        <v>1466</v>
      </c>
      <c r="AJ7" t="s">
        <v>1489</v>
      </c>
      <c r="AK7" t="s">
        <v>1509</v>
      </c>
      <c r="AL7" t="s">
        <v>1534</v>
      </c>
      <c r="AM7" t="s">
        <v>1552</v>
      </c>
      <c r="AN7" t="s">
        <v>1572</v>
      </c>
      <c r="AO7" t="s">
        <v>1607</v>
      </c>
      <c r="AP7" t="s">
        <v>1665</v>
      </c>
      <c r="AQ7" t="s">
        <v>1686</v>
      </c>
      <c r="AR7" t="s">
        <v>1707</v>
      </c>
      <c r="AS7" t="s">
        <v>1750</v>
      </c>
      <c r="AT7" t="s">
        <v>1769</v>
      </c>
      <c r="AU7" t="s">
        <v>1795</v>
      </c>
      <c r="AV7" t="s">
        <v>1839</v>
      </c>
    </row>
    <row r="8" spans="1:48" x14ac:dyDescent="0.2">
      <c r="A8" t="s">
        <v>474</v>
      </c>
      <c r="B8" t="s">
        <v>129</v>
      </c>
      <c r="C8" t="s">
        <v>309</v>
      </c>
      <c r="D8" t="s">
        <v>350</v>
      </c>
      <c r="E8" t="s">
        <v>384</v>
      </c>
      <c r="F8" t="s">
        <v>419</v>
      </c>
      <c r="G8" t="s">
        <v>445</v>
      </c>
      <c r="H8" t="s">
        <v>481</v>
      </c>
      <c r="I8" t="s">
        <v>539</v>
      </c>
      <c r="J8" t="s">
        <v>584</v>
      </c>
      <c r="K8" t="s">
        <v>610</v>
      </c>
      <c r="L8" t="s">
        <v>645</v>
      </c>
      <c r="M8" t="s">
        <v>708</v>
      </c>
      <c r="N8" t="s">
        <v>763</v>
      </c>
      <c r="O8" t="s">
        <v>826</v>
      </c>
      <c r="P8" t="s">
        <v>943</v>
      </c>
      <c r="Q8" t="s">
        <v>970</v>
      </c>
      <c r="R8" t="s">
        <v>1087</v>
      </c>
      <c r="S8" t="s">
        <v>860</v>
      </c>
      <c r="T8" t="s">
        <v>891</v>
      </c>
      <c r="U8" t="s">
        <v>906</v>
      </c>
      <c r="V8" t="s">
        <v>926</v>
      </c>
      <c r="W8" t="s">
        <v>1045</v>
      </c>
      <c r="X8" t="s">
        <v>1121</v>
      </c>
      <c r="Y8" t="s">
        <v>1175</v>
      </c>
      <c r="Z8" t="s">
        <v>1203</v>
      </c>
      <c r="AA8" t="s">
        <v>1223</v>
      </c>
      <c r="AB8" t="s">
        <v>1250</v>
      </c>
      <c r="AC8" t="s">
        <v>1294</v>
      </c>
      <c r="AD8" t="s">
        <v>1335</v>
      </c>
      <c r="AE8" t="s">
        <v>1373</v>
      </c>
      <c r="AF8" t="s">
        <v>1402</v>
      </c>
      <c r="AG8" t="s">
        <v>1420</v>
      </c>
      <c r="AH8" t="s">
        <v>1439</v>
      </c>
      <c r="AI8" t="s">
        <v>785</v>
      </c>
      <c r="AJ8" t="s">
        <v>1490</v>
      </c>
      <c r="AK8" t="s">
        <v>1510</v>
      </c>
      <c r="AL8" t="s">
        <v>1535</v>
      </c>
      <c r="AM8" t="s">
        <v>1553</v>
      </c>
      <c r="AN8" t="s">
        <v>1573</v>
      </c>
      <c r="AO8" t="s">
        <v>1608</v>
      </c>
      <c r="AP8" t="s">
        <v>1666</v>
      </c>
      <c r="AQ8" t="s">
        <v>1687</v>
      </c>
      <c r="AR8" t="s">
        <v>1708</v>
      </c>
      <c r="AS8" t="s">
        <v>1751</v>
      </c>
      <c r="AT8" t="s">
        <v>1770</v>
      </c>
      <c r="AU8" t="s">
        <v>1796</v>
      </c>
      <c r="AV8" t="s">
        <v>1840</v>
      </c>
    </row>
    <row r="9" spans="1:48" x14ac:dyDescent="0.2">
      <c r="A9" t="s">
        <v>532</v>
      </c>
      <c r="B9" t="s">
        <v>130</v>
      </c>
      <c r="C9" t="s">
        <v>310</v>
      </c>
      <c r="D9" t="s">
        <v>351</v>
      </c>
      <c r="E9" t="s">
        <v>385</v>
      </c>
      <c r="F9" t="s">
        <v>420</v>
      </c>
      <c r="G9" t="s">
        <v>446</v>
      </c>
      <c r="H9" t="s">
        <v>482</v>
      </c>
      <c r="I9" t="s">
        <v>540</v>
      </c>
      <c r="J9" t="s">
        <v>585</v>
      </c>
      <c r="K9" t="s">
        <v>611</v>
      </c>
      <c r="L9" t="s">
        <v>646</v>
      </c>
      <c r="M9" t="s">
        <v>709</v>
      </c>
      <c r="N9" t="s">
        <v>764</v>
      </c>
      <c r="O9" t="s">
        <v>827</v>
      </c>
      <c r="P9" t="s">
        <v>944</v>
      </c>
      <c r="Q9" t="s">
        <v>971</v>
      </c>
      <c r="R9" t="s">
        <v>1088</v>
      </c>
      <c r="S9" t="s">
        <v>861</v>
      </c>
      <c r="T9" t="s">
        <v>892</v>
      </c>
      <c r="U9" t="s">
        <v>907</v>
      </c>
      <c r="V9" t="s">
        <v>927</v>
      </c>
      <c r="W9" t="s">
        <v>1046</v>
      </c>
      <c r="X9" t="s">
        <v>1122</v>
      </c>
      <c r="Y9" t="s">
        <v>1176</v>
      </c>
      <c r="Z9" t="s">
        <v>1204</v>
      </c>
      <c r="AA9" t="s">
        <v>1224</v>
      </c>
      <c r="AB9" t="s">
        <v>1251</v>
      </c>
      <c r="AC9" t="s">
        <v>1295</v>
      </c>
      <c r="AD9" t="s">
        <v>1336</v>
      </c>
      <c r="AE9" t="s">
        <v>1374</v>
      </c>
      <c r="AF9" t="s">
        <v>1403</v>
      </c>
      <c r="AG9" t="s">
        <v>1421</v>
      </c>
      <c r="AH9" t="s">
        <v>1440</v>
      </c>
      <c r="AI9" t="s">
        <v>1467</v>
      </c>
      <c r="AJ9" t="s">
        <v>1491</v>
      </c>
      <c r="AK9" t="s">
        <v>1511</v>
      </c>
      <c r="AL9" t="s">
        <v>1536</v>
      </c>
      <c r="AM9" t="s">
        <v>1554</v>
      </c>
      <c r="AN9" t="s">
        <v>1574</v>
      </c>
      <c r="AO9" t="s">
        <v>1609</v>
      </c>
      <c r="AP9" t="s">
        <v>1667</v>
      </c>
      <c r="AQ9" t="s">
        <v>1688</v>
      </c>
      <c r="AR9" t="s">
        <v>1709</v>
      </c>
      <c r="AS9" t="s">
        <v>1752</v>
      </c>
      <c r="AT9" t="s">
        <v>1771</v>
      </c>
      <c r="AU9" t="s">
        <v>1797</v>
      </c>
      <c r="AV9" t="s">
        <v>1841</v>
      </c>
    </row>
    <row r="10" spans="1:48" x14ac:dyDescent="0.2">
      <c r="A10" t="s">
        <v>577</v>
      </c>
      <c r="B10" t="s">
        <v>131</v>
      </c>
      <c r="C10" t="s">
        <v>311</v>
      </c>
      <c r="D10" t="s">
        <v>352</v>
      </c>
      <c r="E10" t="s">
        <v>386</v>
      </c>
      <c r="F10" t="s">
        <v>421</v>
      </c>
      <c r="G10" t="s">
        <v>447</v>
      </c>
      <c r="H10" t="s">
        <v>483</v>
      </c>
      <c r="I10" t="s">
        <v>541</v>
      </c>
      <c r="J10" t="s">
        <v>586</v>
      </c>
      <c r="K10" t="s">
        <v>612</v>
      </c>
      <c r="L10" t="s">
        <v>647</v>
      </c>
      <c r="M10" t="s">
        <v>710</v>
      </c>
      <c r="N10" t="s">
        <v>765</v>
      </c>
      <c r="O10" t="s">
        <v>828</v>
      </c>
      <c r="P10" t="s">
        <v>945</v>
      </c>
      <c r="Q10" t="s">
        <v>972</v>
      </c>
      <c r="R10" t="s">
        <v>1089</v>
      </c>
      <c r="S10" t="s">
        <v>862</v>
      </c>
      <c r="T10" t="s">
        <v>893</v>
      </c>
      <c r="U10" t="s">
        <v>908</v>
      </c>
      <c r="V10" t="s">
        <v>928</v>
      </c>
      <c r="W10" t="s">
        <v>1047</v>
      </c>
      <c r="X10" t="s">
        <v>1123</v>
      </c>
      <c r="Y10" t="s">
        <v>1177</v>
      </c>
      <c r="Z10" t="s">
        <v>1205</v>
      </c>
      <c r="AA10" t="s">
        <v>1225</v>
      </c>
      <c r="AB10" t="s">
        <v>1252</v>
      </c>
      <c r="AC10" t="s">
        <v>1296</v>
      </c>
      <c r="AD10" t="s">
        <v>1337</v>
      </c>
      <c r="AE10" t="s">
        <v>1375</v>
      </c>
      <c r="AF10" t="s">
        <v>1404</v>
      </c>
      <c r="AG10" t="s">
        <v>1422</v>
      </c>
      <c r="AH10" t="s">
        <v>1441</v>
      </c>
      <c r="AI10" t="s">
        <v>1468</v>
      </c>
      <c r="AJ10" t="s">
        <v>1492</v>
      </c>
      <c r="AK10" t="s">
        <v>1512</v>
      </c>
      <c r="AL10" t="s">
        <v>1537</v>
      </c>
      <c r="AM10" t="s">
        <v>1555</v>
      </c>
      <c r="AN10" t="s">
        <v>1575</v>
      </c>
      <c r="AO10" t="s">
        <v>1610</v>
      </c>
      <c r="AP10" t="s">
        <v>1668</v>
      </c>
      <c r="AQ10" t="s">
        <v>1689</v>
      </c>
      <c r="AR10" t="s">
        <v>1710</v>
      </c>
      <c r="AS10" t="s">
        <v>1753</v>
      </c>
      <c r="AT10" t="s">
        <v>1772</v>
      </c>
      <c r="AU10" t="s">
        <v>1798</v>
      </c>
      <c r="AV10" t="s">
        <v>1842</v>
      </c>
    </row>
    <row r="11" spans="1:48" x14ac:dyDescent="0.2">
      <c r="A11" t="s">
        <v>603</v>
      </c>
      <c r="B11" t="s">
        <v>132</v>
      </c>
      <c r="C11" t="s">
        <v>312</v>
      </c>
      <c r="D11" t="s">
        <v>353</v>
      </c>
      <c r="E11" t="s">
        <v>387</v>
      </c>
      <c r="F11" t="s">
        <v>422</v>
      </c>
      <c r="G11" t="s">
        <v>448</v>
      </c>
      <c r="H11" t="s">
        <v>484</v>
      </c>
      <c r="I11" t="s">
        <v>542</v>
      </c>
      <c r="J11" t="s">
        <v>587</v>
      </c>
      <c r="K11" t="s">
        <v>613</v>
      </c>
      <c r="L11" t="s">
        <v>648</v>
      </c>
      <c r="M11" t="s">
        <v>711</v>
      </c>
      <c r="N11" t="s">
        <v>766</v>
      </c>
      <c r="O11" t="s">
        <v>829</v>
      </c>
      <c r="P11" t="s">
        <v>946</v>
      </c>
      <c r="Q11" t="s">
        <v>973</v>
      </c>
      <c r="R11" t="s">
        <v>1090</v>
      </c>
      <c r="S11" t="s">
        <v>863</v>
      </c>
      <c r="T11" t="s">
        <v>894</v>
      </c>
      <c r="U11" t="s">
        <v>909</v>
      </c>
      <c r="V11" t="s">
        <v>929</v>
      </c>
      <c r="W11" t="s">
        <v>1048</v>
      </c>
      <c r="X11" t="s">
        <v>1124</v>
      </c>
      <c r="Y11" t="s">
        <v>1178</v>
      </c>
      <c r="Z11" t="s">
        <v>1206</v>
      </c>
      <c r="AA11" t="s">
        <v>1226</v>
      </c>
      <c r="AB11" t="s">
        <v>1253</v>
      </c>
      <c r="AC11" t="s">
        <v>1297</v>
      </c>
      <c r="AD11" t="s">
        <v>1338</v>
      </c>
      <c r="AE11" t="s">
        <v>1376</v>
      </c>
      <c r="AF11" t="s">
        <v>1405</v>
      </c>
      <c r="AG11" t="s">
        <v>1423</v>
      </c>
      <c r="AH11" t="s">
        <v>1442</v>
      </c>
      <c r="AI11" t="s">
        <v>1469</v>
      </c>
      <c r="AJ11" t="s">
        <v>1493</v>
      </c>
      <c r="AK11" t="s">
        <v>1513</v>
      </c>
      <c r="AL11" t="s">
        <v>1538</v>
      </c>
      <c r="AM11" t="s">
        <v>1556</v>
      </c>
      <c r="AN11" t="s">
        <v>1576</v>
      </c>
      <c r="AO11" t="s">
        <v>1611</v>
      </c>
      <c r="AP11" t="s">
        <v>1669</v>
      </c>
      <c r="AQ11" t="s">
        <v>1690</v>
      </c>
      <c r="AR11" t="s">
        <v>1711</v>
      </c>
      <c r="AS11" t="s">
        <v>1754</v>
      </c>
      <c r="AT11" t="s">
        <v>1773</v>
      </c>
      <c r="AU11" t="s">
        <v>1799</v>
      </c>
      <c r="AV11" t="s">
        <v>1843</v>
      </c>
    </row>
    <row r="12" spans="1:48" x14ac:dyDescent="0.2">
      <c r="A12" t="s">
        <v>638</v>
      </c>
      <c r="B12" t="s">
        <v>133</v>
      </c>
      <c r="C12" t="s">
        <v>313</v>
      </c>
      <c r="D12" t="s">
        <v>354</v>
      </c>
      <c r="E12" t="s">
        <v>388</v>
      </c>
      <c r="F12" t="s">
        <v>423</v>
      </c>
      <c r="G12" t="s">
        <v>449</v>
      </c>
      <c r="H12" t="s">
        <v>485</v>
      </c>
      <c r="I12" t="s">
        <v>543</v>
      </c>
      <c r="J12" t="s">
        <v>588</v>
      </c>
      <c r="K12" t="s">
        <v>614</v>
      </c>
      <c r="L12" t="s">
        <v>649</v>
      </c>
      <c r="M12" t="s">
        <v>712</v>
      </c>
      <c r="N12" t="s">
        <v>767</v>
      </c>
      <c r="O12" t="s">
        <v>830</v>
      </c>
      <c r="P12" t="s">
        <v>947</v>
      </c>
      <c r="Q12" t="s">
        <v>974</v>
      </c>
      <c r="R12" t="s">
        <v>1091</v>
      </c>
      <c r="S12" t="s">
        <v>864</v>
      </c>
      <c r="T12" t="s">
        <v>895</v>
      </c>
      <c r="U12" t="s">
        <v>910</v>
      </c>
      <c r="V12" t="s">
        <v>285</v>
      </c>
      <c r="W12" t="s">
        <v>1049</v>
      </c>
      <c r="X12" t="s">
        <v>1125</v>
      </c>
      <c r="Y12" t="s">
        <v>1179</v>
      </c>
      <c r="Z12" t="s">
        <v>1207</v>
      </c>
      <c r="AA12" t="s">
        <v>1227</v>
      </c>
      <c r="AB12" t="s">
        <v>1254</v>
      </c>
      <c r="AC12" t="s">
        <v>1298</v>
      </c>
      <c r="AD12" t="s">
        <v>1339</v>
      </c>
      <c r="AE12" t="s">
        <v>1377</v>
      </c>
      <c r="AF12" t="s">
        <v>1406</v>
      </c>
      <c r="AG12" t="s">
        <v>1424</v>
      </c>
      <c r="AH12" t="s">
        <v>1443</v>
      </c>
      <c r="AI12" t="s">
        <v>1470</v>
      </c>
      <c r="AJ12" t="s">
        <v>1494</v>
      </c>
      <c r="AK12" t="s">
        <v>1514</v>
      </c>
      <c r="AL12" t="s">
        <v>1539</v>
      </c>
      <c r="AM12" t="s">
        <v>1557</v>
      </c>
      <c r="AN12" t="s">
        <v>1577</v>
      </c>
      <c r="AO12" t="s">
        <v>1612</v>
      </c>
      <c r="AP12" t="s">
        <v>1670</v>
      </c>
      <c r="AQ12" t="s">
        <v>1691</v>
      </c>
      <c r="AR12" t="s">
        <v>1712</v>
      </c>
      <c r="AS12" t="s">
        <v>1755</v>
      </c>
      <c r="AT12" t="s">
        <v>1774</v>
      </c>
      <c r="AU12" t="s">
        <v>1800</v>
      </c>
      <c r="AV12" t="s">
        <v>1844</v>
      </c>
    </row>
    <row r="13" spans="1:48" x14ac:dyDescent="0.2">
      <c r="A13" t="s">
        <v>701</v>
      </c>
      <c r="B13" t="s">
        <v>134</v>
      </c>
      <c r="C13" t="s">
        <v>314</v>
      </c>
      <c r="D13" t="s">
        <v>355</v>
      </c>
      <c r="E13" t="s">
        <v>389</v>
      </c>
      <c r="F13" t="s">
        <v>424</v>
      </c>
      <c r="G13" t="s">
        <v>450</v>
      </c>
      <c r="H13" t="s">
        <v>154</v>
      </c>
      <c r="I13" t="s">
        <v>544</v>
      </c>
      <c r="J13" t="s">
        <v>589</v>
      </c>
      <c r="K13" t="s">
        <v>615</v>
      </c>
      <c r="L13" t="s">
        <v>650</v>
      </c>
      <c r="M13" t="s">
        <v>713</v>
      </c>
      <c r="N13" t="s">
        <v>768</v>
      </c>
      <c r="O13" t="s">
        <v>831</v>
      </c>
      <c r="P13" t="s">
        <v>948</v>
      </c>
      <c r="Q13" t="s">
        <v>975</v>
      </c>
      <c r="R13" t="s">
        <v>1092</v>
      </c>
      <c r="S13" t="s">
        <v>865</v>
      </c>
      <c r="T13" t="s">
        <v>896</v>
      </c>
      <c r="U13" t="s">
        <v>911</v>
      </c>
      <c r="V13" t="s">
        <v>930</v>
      </c>
      <c r="W13" t="s">
        <v>1050</v>
      </c>
      <c r="X13" t="s">
        <v>1126</v>
      </c>
      <c r="Y13" t="s">
        <v>1180</v>
      </c>
      <c r="Z13" t="s">
        <v>1208</v>
      </c>
      <c r="AA13" t="s">
        <v>1228</v>
      </c>
      <c r="AB13" t="s">
        <v>1255</v>
      </c>
      <c r="AC13" t="s">
        <v>1299</v>
      </c>
      <c r="AD13" t="s">
        <v>1340</v>
      </c>
      <c r="AE13" t="s">
        <v>1378</v>
      </c>
      <c r="AF13" t="s">
        <v>1407</v>
      </c>
      <c r="AG13" t="s">
        <v>435</v>
      </c>
      <c r="AH13" t="s">
        <v>1444</v>
      </c>
      <c r="AI13" t="s">
        <v>1471</v>
      </c>
      <c r="AJ13" t="s">
        <v>1495</v>
      </c>
      <c r="AK13" t="s">
        <v>1515</v>
      </c>
      <c r="AL13" t="s">
        <v>1540</v>
      </c>
      <c r="AM13" t="s">
        <v>1558</v>
      </c>
      <c r="AN13" t="s">
        <v>1578</v>
      </c>
      <c r="AO13" t="s">
        <v>1613</v>
      </c>
      <c r="AP13" t="s">
        <v>1671</v>
      </c>
      <c r="AQ13" t="s">
        <v>1692</v>
      </c>
      <c r="AR13" t="s">
        <v>1713</v>
      </c>
      <c r="AS13" t="s">
        <v>1756</v>
      </c>
      <c r="AT13" t="s">
        <v>1775</v>
      </c>
      <c r="AU13" t="s">
        <v>1801</v>
      </c>
      <c r="AV13" t="s">
        <v>1845</v>
      </c>
    </row>
    <row r="14" spans="1:48" x14ac:dyDescent="0.2">
      <c r="A14" t="s">
        <v>756</v>
      </c>
      <c r="B14" t="s">
        <v>135</v>
      </c>
      <c r="C14" t="s">
        <v>315</v>
      </c>
      <c r="D14" t="s">
        <v>356</v>
      </c>
      <c r="E14" t="s">
        <v>390</v>
      </c>
      <c r="F14" t="s">
        <v>425</v>
      </c>
      <c r="G14" t="s">
        <v>451</v>
      </c>
      <c r="H14" t="s">
        <v>486</v>
      </c>
      <c r="I14" t="s">
        <v>545</v>
      </c>
      <c r="J14" t="s">
        <v>590</v>
      </c>
      <c r="K14" t="s">
        <v>616</v>
      </c>
      <c r="L14" t="s">
        <v>651</v>
      </c>
      <c r="M14" t="s">
        <v>714</v>
      </c>
      <c r="N14" t="s">
        <v>769</v>
      </c>
      <c r="O14" t="s">
        <v>832</v>
      </c>
      <c r="P14" t="s">
        <v>949</v>
      </c>
      <c r="Q14" t="s">
        <v>976</v>
      </c>
      <c r="R14" t="s">
        <v>1093</v>
      </c>
      <c r="S14" t="s">
        <v>866</v>
      </c>
      <c r="T14" t="s">
        <v>897</v>
      </c>
      <c r="U14" t="s">
        <v>912</v>
      </c>
      <c r="V14" t="s">
        <v>931</v>
      </c>
      <c r="W14" t="s">
        <v>1051</v>
      </c>
      <c r="X14" t="s">
        <v>1127</v>
      </c>
      <c r="Y14" t="s">
        <v>1181</v>
      </c>
      <c r="Z14" t="s">
        <v>1209</v>
      </c>
      <c r="AA14" t="s">
        <v>1229</v>
      </c>
      <c r="AB14" t="s">
        <v>1256</v>
      </c>
      <c r="AC14" t="s">
        <v>1300</v>
      </c>
      <c r="AD14" t="s">
        <v>1341</v>
      </c>
      <c r="AE14" t="s">
        <v>1379</v>
      </c>
      <c r="AF14" t="s">
        <v>1408</v>
      </c>
      <c r="AG14" t="s">
        <v>1425</v>
      </c>
      <c r="AH14" t="s">
        <v>1445</v>
      </c>
      <c r="AI14" t="s">
        <v>1472</v>
      </c>
      <c r="AJ14" t="s">
        <v>1496</v>
      </c>
      <c r="AK14" t="s">
        <v>1516</v>
      </c>
      <c r="AL14" t="s">
        <v>1541</v>
      </c>
      <c r="AM14" t="s">
        <v>1559</v>
      </c>
      <c r="AN14" t="s">
        <v>1579</v>
      </c>
      <c r="AO14" t="s">
        <v>1614</v>
      </c>
      <c r="AP14" t="s">
        <v>1672</v>
      </c>
      <c r="AQ14" t="s">
        <v>1693</v>
      </c>
      <c r="AR14" t="s">
        <v>1714</v>
      </c>
      <c r="AS14" t="s">
        <v>1757</v>
      </c>
      <c r="AT14" t="s">
        <v>1776</v>
      </c>
      <c r="AU14" t="s">
        <v>1802</v>
      </c>
      <c r="AV14" t="s">
        <v>1846</v>
      </c>
    </row>
    <row r="15" spans="1:48" x14ac:dyDescent="0.2">
      <c r="A15" t="s">
        <v>819</v>
      </c>
      <c r="B15" t="s">
        <v>136</v>
      </c>
      <c r="C15" t="s">
        <v>316</v>
      </c>
      <c r="D15" t="s">
        <v>357</v>
      </c>
      <c r="E15" t="s">
        <v>1875</v>
      </c>
      <c r="F15" t="s">
        <v>426</v>
      </c>
      <c r="G15" t="s">
        <v>452</v>
      </c>
      <c r="H15" t="s">
        <v>487</v>
      </c>
      <c r="I15" t="s">
        <v>546</v>
      </c>
      <c r="J15" t="s">
        <v>591</v>
      </c>
      <c r="K15" t="s">
        <v>617</v>
      </c>
      <c r="L15" t="s">
        <v>652</v>
      </c>
      <c r="M15" t="s">
        <v>715</v>
      </c>
      <c r="N15" t="s">
        <v>770</v>
      </c>
      <c r="O15" t="s">
        <v>833</v>
      </c>
      <c r="P15" t="s">
        <v>950</v>
      </c>
      <c r="Q15" t="s">
        <v>977</v>
      </c>
      <c r="R15" t="s">
        <v>1094</v>
      </c>
      <c r="S15" t="s">
        <v>867</v>
      </c>
      <c r="T15" t="s">
        <v>898</v>
      </c>
      <c r="U15" t="s">
        <v>913</v>
      </c>
      <c r="V15" t="s">
        <v>932</v>
      </c>
      <c r="W15" t="s">
        <v>1052</v>
      </c>
      <c r="X15" t="s">
        <v>1128</v>
      </c>
      <c r="Y15" t="s">
        <v>1182</v>
      </c>
      <c r="Z15" t="s">
        <v>1210</v>
      </c>
      <c r="AA15" t="s">
        <v>1230</v>
      </c>
      <c r="AB15" t="s">
        <v>1257</v>
      </c>
      <c r="AC15" t="s">
        <v>1301</v>
      </c>
      <c r="AD15" t="s">
        <v>1342</v>
      </c>
      <c r="AE15" t="s">
        <v>1380</v>
      </c>
      <c r="AF15" t="s">
        <v>1409</v>
      </c>
      <c r="AG15" t="s">
        <v>1426</v>
      </c>
      <c r="AH15" t="s">
        <v>1446</v>
      </c>
      <c r="AI15" t="s">
        <v>1473</v>
      </c>
      <c r="AJ15" t="s">
        <v>1497</v>
      </c>
      <c r="AK15" t="s">
        <v>1517</v>
      </c>
      <c r="AL15" t="s">
        <v>1542</v>
      </c>
      <c r="AM15" t="s">
        <v>160</v>
      </c>
      <c r="AN15" t="s">
        <v>1580</v>
      </c>
      <c r="AO15" t="s">
        <v>1615</v>
      </c>
      <c r="AP15" t="s">
        <v>1673</v>
      </c>
      <c r="AQ15" t="s">
        <v>1694</v>
      </c>
      <c r="AR15" t="s">
        <v>1715</v>
      </c>
      <c r="AS15" t="s">
        <v>1758</v>
      </c>
      <c r="AT15" t="s">
        <v>1777</v>
      </c>
      <c r="AU15" t="s">
        <v>1803</v>
      </c>
      <c r="AV15" t="s">
        <v>1847</v>
      </c>
    </row>
    <row r="16" spans="1:48" x14ac:dyDescent="0.2">
      <c r="A16" t="s">
        <v>936</v>
      </c>
      <c r="B16" t="s">
        <v>137</v>
      </c>
      <c r="C16" t="s">
        <v>317</v>
      </c>
      <c r="D16" t="s">
        <v>358</v>
      </c>
      <c r="E16" t="s">
        <v>391</v>
      </c>
      <c r="F16" t="s">
        <v>427</v>
      </c>
      <c r="G16" t="s">
        <v>453</v>
      </c>
      <c r="H16" t="s">
        <v>488</v>
      </c>
      <c r="I16" t="s">
        <v>547</v>
      </c>
      <c r="J16" t="s">
        <v>592</v>
      </c>
      <c r="K16" t="s">
        <v>618</v>
      </c>
      <c r="L16" t="s">
        <v>653</v>
      </c>
      <c r="M16" t="s">
        <v>716</v>
      </c>
      <c r="N16" t="s">
        <v>771</v>
      </c>
      <c r="O16" t="s">
        <v>834</v>
      </c>
      <c r="P16" t="s">
        <v>951</v>
      </c>
      <c r="Q16" t="s">
        <v>978</v>
      </c>
      <c r="R16" t="s">
        <v>1095</v>
      </c>
      <c r="S16" t="s">
        <v>868</v>
      </c>
      <c r="T16" t="s">
        <v>456</v>
      </c>
      <c r="U16" t="s">
        <v>914</v>
      </c>
      <c r="V16" t="s">
        <v>933</v>
      </c>
      <c r="W16" t="s">
        <v>1053</v>
      </c>
      <c r="X16" t="s">
        <v>1129</v>
      </c>
      <c r="Y16" t="s">
        <v>1183</v>
      </c>
      <c r="Z16" t="s">
        <v>1211</v>
      </c>
      <c r="AA16" t="s">
        <v>1231</v>
      </c>
      <c r="AB16" t="s">
        <v>1258</v>
      </c>
      <c r="AC16" t="s">
        <v>1302</v>
      </c>
      <c r="AD16" t="s">
        <v>1343</v>
      </c>
      <c r="AE16" t="s">
        <v>1381</v>
      </c>
      <c r="AF16" t="s">
        <v>340</v>
      </c>
      <c r="AG16" t="s">
        <v>1427</v>
      </c>
      <c r="AH16" t="s">
        <v>1447</v>
      </c>
      <c r="AI16" t="s">
        <v>1474</v>
      </c>
      <c r="AJ16" t="s">
        <v>1498</v>
      </c>
      <c r="AK16" t="s">
        <v>1518</v>
      </c>
      <c r="AL16" t="s">
        <v>1543</v>
      </c>
      <c r="AM16" t="s">
        <v>1560</v>
      </c>
      <c r="AN16" t="s">
        <v>1581</v>
      </c>
      <c r="AO16" t="s">
        <v>1616</v>
      </c>
      <c r="AP16" t="s">
        <v>1674</v>
      </c>
      <c r="AQ16" t="s">
        <v>1695</v>
      </c>
      <c r="AR16" t="s">
        <v>409</v>
      </c>
      <c r="AS16" t="s">
        <v>1759</v>
      </c>
      <c r="AT16" t="s">
        <v>1778</v>
      </c>
      <c r="AU16" t="s">
        <v>1804</v>
      </c>
      <c r="AV16" t="s">
        <v>1848</v>
      </c>
    </row>
    <row r="17" spans="1:48" x14ac:dyDescent="0.2">
      <c r="A17" t="s">
        <v>963</v>
      </c>
      <c r="B17" t="s">
        <v>138</v>
      </c>
      <c r="C17" t="s">
        <v>318</v>
      </c>
      <c r="D17" t="s">
        <v>359</v>
      </c>
      <c r="E17" t="s">
        <v>392</v>
      </c>
      <c r="F17" t="s">
        <v>428</v>
      </c>
      <c r="G17" t="s">
        <v>454</v>
      </c>
      <c r="H17" t="s">
        <v>489</v>
      </c>
      <c r="I17" t="s">
        <v>548</v>
      </c>
      <c r="J17" t="s">
        <v>593</v>
      </c>
      <c r="K17" t="s">
        <v>619</v>
      </c>
      <c r="L17" t="s">
        <v>654</v>
      </c>
      <c r="M17" t="s">
        <v>717</v>
      </c>
      <c r="N17" t="s">
        <v>772</v>
      </c>
      <c r="O17" t="s">
        <v>835</v>
      </c>
      <c r="P17" t="s">
        <v>952</v>
      </c>
      <c r="Q17" t="s">
        <v>979</v>
      </c>
      <c r="R17" t="s">
        <v>1096</v>
      </c>
      <c r="S17" t="s">
        <v>869</v>
      </c>
      <c r="U17" t="s">
        <v>915</v>
      </c>
      <c r="V17" t="s">
        <v>934</v>
      </c>
      <c r="W17" t="s">
        <v>1054</v>
      </c>
      <c r="X17" t="s">
        <v>1130</v>
      </c>
      <c r="Y17" t="s">
        <v>1184</v>
      </c>
      <c r="Z17" t="s">
        <v>1212</v>
      </c>
      <c r="AA17" t="s">
        <v>1232</v>
      </c>
      <c r="AB17" t="s">
        <v>1259</v>
      </c>
      <c r="AC17" t="s">
        <v>1303</v>
      </c>
      <c r="AD17" t="s">
        <v>1344</v>
      </c>
      <c r="AE17" t="s">
        <v>1382</v>
      </c>
      <c r="AF17" t="s">
        <v>1410</v>
      </c>
      <c r="AG17" t="s">
        <v>1428</v>
      </c>
      <c r="AH17" t="s">
        <v>1448</v>
      </c>
      <c r="AI17" t="s">
        <v>1475</v>
      </c>
      <c r="AJ17" t="s">
        <v>1499</v>
      </c>
      <c r="AK17" t="s">
        <v>1519</v>
      </c>
      <c r="AL17" t="s">
        <v>1544</v>
      </c>
      <c r="AM17" t="s">
        <v>1561</v>
      </c>
      <c r="AN17" t="s">
        <v>1582</v>
      </c>
      <c r="AO17" t="s">
        <v>1617</v>
      </c>
      <c r="AP17" t="s">
        <v>1675</v>
      </c>
      <c r="AQ17" t="s">
        <v>1696</v>
      </c>
      <c r="AR17" t="s">
        <v>1716</v>
      </c>
      <c r="AS17" t="s">
        <v>1760</v>
      </c>
      <c r="AT17" t="s">
        <v>1779</v>
      </c>
      <c r="AU17" t="s">
        <v>1805</v>
      </c>
      <c r="AV17" t="s">
        <v>1849</v>
      </c>
    </row>
    <row r="18" spans="1:48" x14ac:dyDescent="0.2">
      <c r="A18" t="s">
        <v>1080</v>
      </c>
      <c r="B18" t="s">
        <v>139</v>
      </c>
      <c r="C18" t="s">
        <v>319</v>
      </c>
      <c r="D18" t="s">
        <v>360</v>
      </c>
      <c r="E18" t="s">
        <v>393</v>
      </c>
      <c r="F18" t="s">
        <v>429</v>
      </c>
      <c r="G18" t="s">
        <v>455</v>
      </c>
      <c r="H18" t="s">
        <v>490</v>
      </c>
      <c r="I18" t="s">
        <v>549</v>
      </c>
      <c r="J18" t="s">
        <v>594</v>
      </c>
      <c r="K18" t="s">
        <v>620</v>
      </c>
      <c r="L18" t="s">
        <v>655</v>
      </c>
      <c r="M18" t="s">
        <v>718</v>
      </c>
      <c r="N18" t="s">
        <v>773</v>
      </c>
      <c r="O18" t="s">
        <v>836</v>
      </c>
      <c r="P18" t="s">
        <v>340</v>
      </c>
      <c r="Q18" t="s">
        <v>980</v>
      </c>
      <c r="R18" t="s">
        <v>1097</v>
      </c>
      <c r="S18" t="s">
        <v>870</v>
      </c>
      <c r="U18" t="s">
        <v>916</v>
      </c>
      <c r="V18" t="s">
        <v>935</v>
      </c>
      <c r="W18" t="s">
        <v>1055</v>
      </c>
      <c r="X18" t="s">
        <v>1131</v>
      </c>
      <c r="Y18" t="s">
        <v>1185</v>
      </c>
      <c r="Z18" t="s">
        <v>1213</v>
      </c>
      <c r="AA18" t="s">
        <v>1233</v>
      </c>
      <c r="AB18" t="s">
        <v>1260</v>
      </c>
      <c r="AC18" t="s">
        <v>1304</v>
      </c>
      <c r="AD18" t="s">
        <v>1345</v>
      </c>
      <c r="AE18" t="s">
        <v>932</v>
      </c>
      <c r="AF18" t="s">
        <v>1411</v>
      </c>
      <c r="AG18" t="s">
        <v>1429</v>
      </c>
      <c r="AH18" t="s">
        <v>1449</v>
      </c>
      <c r="AI18" t="s">
        <v>1476</v>
      </c>
      <c r="AJ18" t="s">
        <v>1500</v>
      </c>
      <c r="AK18" t="s">
        <v>1520</v>
      </c>
      <c r="AL18" t="s">
        <v>1545</v>
      </c>
      <c r="AM18" t="s">
        <v>1562</v>
      </c>
      <c r="AN18" t="s">
        <v>1583</v>
      </c>
      <c r="AO18" t="s">
        <v>1618</v>
      </c>
      <c r="AP18" t="s">
        <v>1676</v>
      </c>
      <c r="AQ18" t="s">
        <v>1697</v>
      </c>
      <c r="AR18" t="s">
        <v>1717</v>
      </c>
      <c r="AS18" t="s">
        <v>1761</v>
      </c>
      <c r="AT18" t="s">
        <v>1780</v>
      </c>
      <c r="AU18" t="s">
        <v>1806</v>
      </c>
      <c r="AV18" t="s">
        <v>1850</v>
      </c>
    </row>
    <row r="19" spans="1:48" x14ac:dyDescent="0.2">
      <c r="A19" t="s">
        <v>853</v>
      </c>
      <c r="B19" t="s">
        <v>140</v>
      </c>
      <c r="C19" t="s">
        <v>320</v>
      </c>
      <c r="D19" t="s">
        <v>361</v>
      </c>
      <c r="E19" t="s">
        <v>394</v>
      </c>
      <c r="F19" t="s">
        <v>430</v>
      </c>
      <c r="G19" t="s">
        <v>456</v>
      </c>
      <c r="H19" t="s">
        <v>491</v>
      </c>
      <c r="I19" t="s">
        <v>550</v>
      </c>
      <c r="J19" t="s">
        <v>595</v>
      </c>
      <c r="K19" t="s">
        <v>621</v>
      </c>
      <c r="L19" t="s">
        <v>656</v>
      </c>
      <c r="M19" t="s">
        <v>719</v>
      </c>
      <c r="N19" t="s">
        <v>774</v>
      </c>
      <c r="O19" t="s">
        <v>837</v>
      </c>
      <c r="P19" t="s">
        <v>953</v>
      </c>
      <c r="Q19" t="s">
        <v>981</v>
      </c>
      <c r="R19" t="s">
        <v>1098</v>
      </c>
      <c r="S19" t="s">
        <v>871</v>
      </c>
      <c r="U19" t="s">
        <v>917</v>
      </c>
      <c r="W19" t="s">
        <v>1056</v>
      </c>
      <c r="X19" t="s">
        <v>1132</v>
      </c>
      <c r="Y19" t="s">
        <v>456</v>
      </c>
      <c r="Z19" t="s">
        <v>1214</v>
      </c>
      <c r="AA19" t="s">
        <v>1234</v>
      </c>
      <c r="AB19" t="s">
        <v>1261</v>
      </c>
      <c r="AC19" t="s">
        <v>1305</v>
      </c>
      <c r="AD19" t="s">
        <v>467</v>
      </c>
      <c r="AE19" t="s">
        <v>266</v>
      </c>
      <c r="AF19" t="s">
        <v>1210</v>
      </c>
      <c r="AG19" t="s">
        <v>1430</v>
      </c>
      <c r="AH19" t="s">
        <v>1450</v>
      </c>
      <c r="AI19" t="s">
        <v>1477</v>
      </c>
      <c r="AJ19" t="s">
        <v>1501</v>
      </c>
      <c r="AK19" t="s">
        <v>1521</v>
      </c>
      <c r="AM19" t="s">
        <v>1563</v>
      </c>
      <c r="AN19" t="s">
        <v>1584</v>
      </c>
      <c r="AO19" t="s">
        <v>1619</v>
      </c>
      <c r="AP19" t="s">
        <v>1677</v>
      </c>
      <c r="AQ19" t="s">
        <v>1698</v>
      </c>
      <c r="AR19" t="s">
        <v>1718</v>
      </c>
      <c r="AS19" t="s">
        <v>1762</v>
      </c>
      <c r="AT19" t="s">
        <v>1781</v>
      </c>
      <c r="AU19" t="s">
        <v>1807</v>
      </c>
      <c r="AV19" t="s">
        <v>1851</v>
      </c>
    </row>
    <row r="20" spans="1:48" x14ac:dyDescent="0.2">
      <c r="A20" t="s">
        <v>884</v>
      </c>
      <c r="B20" t="s">
        <v>141</v>
      </c>
      <c r="C20" t="s">
        <v>321</v>
      </c>
      <c r="D20" t="s">
        <v>362</v>
      </c>
      <c r="E20" t="s">
        <v>395</v>
      </c>
      <c r="F20" t="s">
        <v>431</v>
      </c>
      <c r="G20" t="s">
        <v>457</v>
      </c>
      <c r="H20" t="s">
        <v>492</v>
      </c>
      <c r="I20" t="s">
        <v>551</v>
      </c>
      <c r="J20" t="s">
        <v>596</v>
      </c>
      <c r="K20" t="s">
        <v>622</v>
      </c>
      <c r="L20" t="s">
        <v>657</v>
      </c>
      <c r="M20" t="s">
        <v>720</v>
      </c>
      <c r="N20" t="s">
        <v>775</v>
      </c>
      <c r="O20" t="s">
        <v>838</v>
      </c>
      <c r="P20" t="s">
        <v>954</v>
      </c>
      <c r="Q20" t="s">
        <v>982</v>
      </c>
      <c r="R20" t="s">
        <v>1099</v>
      </c>
      <c r="S20" t="s">
        <v>872</v>
      </c>
      <c r="U20" t="s">
        <v>918</v>
      </c>
      <c r="W20" t="s">
        <v>1057</v>
      </c>
      <c r="X20" t="s">
        <v>1133</v>
      </c>
      <c r="Y20" t="s">
        <v>1186</v>
      </c>
      <c r="Z20" t="s">
        <v>1215</v>
      </c>
      <c r="AA20" t="s">
        <v>1235</v>
      </c>
      <c r="AB20" t="s">
        <v>1262</v>
      </c>
      <c r="AC20" t="s">
        <v>1306</v>
      </c>
      <c r="AD20" t="s">
        <v>1346</v>
      </c>
      <c r="AE20" t="s">
        <v>1383</v>
      </c>
      <c r="AF20" t="s">
        <v>1412</v>
      </c>
      <c r="AG20" t="s">
        <v>1431</v>
      </c>
      <c r="AH20" t="s">
        <v>1451</v>
      </c>
      <c r="AI20" t="s">
        <v>1478</v>
      </c>
      <c r="AJ20" t="s">
        <v>1502</v>
      </c>
      <c r="AK20" t="s">
        <v>1522</v>
      </c>
      <c r="AM20" t="s">
        <v>1564</v>
      </c>
      <c r="AN20" t="s">
        <v>1585</v>
      </c>
      <c r="AO20" t="s">
        <v>1620</v>
      </c>
      <c r="AP20" t="s">
        <v>1678</v>
      </c>
      <c r="AQ20" t="s">
        <v>1699</v>
      </c>
      <c r="AR20" t="s">
        <v>1719</v>
      </c>
      <c r="AT20" t="s">
        <v>1782</v>
      </c>
      <c r="AU20" t="s">
        <v>1808</v>
      </c>
      <c r="AV20" t="s">
        <v>1852</v>
      </c>
    </row>
    <row r="21" spans="1:48" x14ac:dyDescent="0.2">
      <c r="A21" t="s">
        <v>899</v>
      </c>
      <c r="B21" t="s">
        <v>142</v>
      </c>
      <c r="C21" t="s">
        <v>322</v>
      </c>
      <c r="D21" t="s">
        <v>363</v>
      </c>
      <c r="E21" t="s">
        <v>396</v>
      </c>
      <c r="F21" t="s">
        <v>432</v>
      </c>
      <c r="G21" t="s">
        <v>458</v>
      </c>
      <c r="H21" t="s">
        <v>493</v>
      </c>
      <c r="I21" t="s">
        <v>552</v>
      </c>
      <c r="J21" t="s">
        <v>597</v>
      </c>
      <c r="K21" t="s">
        <v>623</v>
      </c>
      <c r="L21" t="s">
        <v>658</v>
      </c>
      <c r="M21" t="s">
        <v>721</v>
      </c>
      <c r="N21" t="s">
        <v>776</v>
      </c>
      <c r="O21" t="s">
        <v>839</v>
      </c>
      <c r="P21" t="s">
        <v>955</v>
      </c>
      <c r="Q21" t="s">
        <v>983</v>
      </c>
      <c r="R21" t="s">
        <v>1100</v>
      </c>
      <c r="S21" t="s">
        <v>873</v>
      </c>
      <c r="W21" t="s">
        <v>1058</v>
      </c>
      <c r="X21" t="s">
        <v>1134</v>
      </c>
      <c r="Y21" t="s">
        <v>1187</v>
      </c>
      <c r="AA21" t="s">
        <v>1236</v>
      </c>
      <c r="AB21" t="s">
        <v>1263</v>
      </c>
      <c r="AC21" t="s">
        <v>1307</v>
      </c>
      <c r="AD21" t="s">
        <v>1347</v>
      </c>
      <c r="AE21" t="s">
        <v>1384</v>
      </c>
      <c r="AH21" t="s">
        <v>1452</v>
      </c>
      <c r="AI21" t="s">
        <v>1479</v>
      </c>
      <c r="AK21" t="s">
        <v>1523</v>
      </c>
      <c r="AM21" t="s">
        <v>1565</v>
      </c>
      <c r="AN21" t="s">
        <v>1586</v>
      </c>
      <c r="AO21" t="s">
        <v>1621</v>
      </c>
      <c r="AP21" t="s">
        <v>1679</v>
      </c>
      <c r="AQ21" t="s">
        <v>1700</v>
      </c>
      <c r="AR21" t="s">
        <v>1720</v>
      </c>
      <c r="AT21" t="s">
        <v>1783</v>
      </c>
      <c r="AU21" t="s">
        <v>1809</v>
      </c>
      <c r="AV21" t="s">
        <v>1853</v>
      </c>
    </row>
    <row r="22" spans="1:48" x14ac:dyDescent="0.2">
      <c r="A22" t="s">
        <v>919</v>
      </c>
      <c r="B22" t="s">
        <v>143</v>
      </c>
      <c r="C22" t="s">
        <v>323</v>
      </c>
      <c r="D22" t="s">
        <v>364</v>
      </c>
      <c r="E22" t="s">
        <v>397</v>
      </c>
      <c r="F22" t="s">
        <v>433</v>
      </c>
      <c r="G22" t="s">
        <v>459</v>
      </c>
      <c r="H22" t="s">
        <v>494</v>
      </c>
      <c r="I22" t="s">
        <v>553</v>
      </c>
      <c r="J22" t="s">
        <v>598</v>
      </c>
      <c r="K22" t="s">
        <v>624</v>
      </c>
      <c r="L22" t="s">
        <v>659</v>
      </c>
      <c r="M22" t="s">
        <v>722</v>
      </c>
      <c r="N22" t="s">
        <v>777</v>
      </c>
      <c r="O22" t="s">
        <v>840</v>
      </c>
      <c r="P22" t="s">
        <v>956</v>
      </c>
      <c r="Q22" t="s">
        <v>984</v>
      </c>
      <c r="R22" t="s">
        <v>1101</v>
      </c>
      <c r="S22" t="s">
        <v>874</v>
      </c>
      <c r="W22" t="s">
        <v>1059</v>
      </c>
      <c r="X22" t="s">
        <v>1135</v>
      </c>
      <c r="Y22" t="s">
        <v>634</v>
      </c>
      <c r="AA22" t="s">
        <v>1237</v>
      </c>
      <c r="AB22" t="s">
        <v>1264</v>
      </c>
      <c r="AC22" t="s">
        <v>1308</v>
      </c>
      <c r="AD22" t="s">
        <v>1348</v>
      </c>
      <c r="AE22" t="s">
        <v>1385</v>
      </c>
      <c r="AH22" t="s">
        <v>1453</v>
      </c>
      <c r="AI22" t="s">
        <v>1480</v>
      </c>
      <c r="AK22" t="s">
        <v>1524</v>
      </c>
      <c r="AN22" t="s">
        <v>1587</v>
      </c>
      <c r="AO22" t="s">
        <v>1622</v>
      </c>
      <c r="AQ22" t="s">
        <v>1701</v>
      </c>
      <c r="AR22" t="s">
        <v>1721</v>
      </c>
      <c r="AT22" t="s">
        <v>1784</v>
      </c>
      <c r="AU22" t="s">
        <v>1810</v>
      </c>
      <c r="AV22" t="s">
        <v>1854</v>
      </c>
    </row>
    <row r="23" spans="1:48" x14ac:dyDescent="0.2">
      <c r="A23" t="s">
        <v>1038</v>
      </c>
      <c r="B23" t="s">
        <v>144</v>
      </c>
      <c r="C23" t="s">
        <v>324</v>
      </c>
      <c r="D23" t="s">
        <v>365</v>
      </c>
      <c r="E23" t="s">
        <v>398</v>
      </c>
      <c r="F23" t="s">
        <v>434</v>
      </c>
      <c r="G23" t="s">
        <v>460</v>
      </c>
      <c r="H23" t="s">
        <v>495</v>
      </c>
      <c r="I23" t="s">
        <v>554</v>
      </c>
      <c r="J23" t="s">
        <v>599</v>
      </c>
      <c r="K23" t="s">
        <v>625</v>
      </c>
      <c r="L23" t="s">
        <v>660</v>
      </c>
      <c r="M23" t="s">
        <v>723</v>
      </c>
      <c r="N23" t="s">
        <v>778</v>
      </c>
      <c r="O23" t="s">
        <v>841</v>
      </c>
      <c r="P23" t="s">
        <v>957</v>
      </c>
      <c r="Q23" t="s">
        <v>621</v>
      </c>
      <c r="R23" t="s">
        <v>1102</v>
      </c>
      <c r="S23" t="s">
        <v>875</v>
      </c>
      <c r="W23" t="s">
        <v>1060</v>
      </c>
      <c r="X23" t="s">
        <v>1136</v>
      </c>
      <c r="Y23" t="s">
        <v>1188</v>
      </c>
      <c r="AA23" t="s">
        <v>1238</v>
      </c>
      <c r="AB23" t="s">
        <v>1265</v>
      </c>
      <c r="AC23" t="s">
        <v>1309</v>
      </c>
      <c r="AD23" t="s">
        <v>1349</v>
      </c>
      <c r="AE23" t="s">
        <v>1386</v>
      </c>
      <c r="AH23" t="s">
        <v>1454</v>
      </c>
      <c r="AI23" t="s">
        <v>1481</v>
      </c>
      <c r="AK23" t="s">
        <v>1525</v>
      </c>
      <c r="AN23" t="s">
        <v>1588</v>
      </c>
      <c r="AO23" t="s">
        <v>1623</v>
      </c>
      <c r="AR23" t="s">
        <v>1722</v>
      </c>
      <c r="AT23" t="s">
        <v>1785</v>
      </c>
      <c r="AU23" t="s">
        <v>1811</v>
      </c>
      <c r="AV23" t="s">
        <v>1855</v>
      </c>
    </row>
    <row r="24" spans="1:48" x14ac:dyDescent="0.2">
      <c r="A24" t="s">
        <v>1114</v>
      </c>
      <c r="B24" t="s">
        <v>145</v>
      </c>
      <c r="C24" t="s">
        <v>325</v>
      </c>
      <c r="D24" t="s">
        <v>366</v>
      </c>
      <c r="E24" t="s">
        <v>399</v>
      </c>
      <c r="F24" t="s">
        <v>435</v>
      </c>
      <c r="G24" t="s">
        <v>461</v>
      </c>
      <c r="H24" t="s">
        <v>496</v>
      </c>
      <c r="I24" t="s">
        <v>555</v>
      </c>
      <c r="J24" t="s">
        <v>600</v>
      </c>
      <c r="K24" t="s">
        <v>626</v>
      </c>
      <c r="L24" t="s">
        <v>661</v>
      </c>
      <c r="M24" t="s">
        <v>724</v>
      </c>
      <c r="N24" t="s">
        <v>779</v>
      </c>
      <c r="O24" t="s">
        <v>842</v>
      </c>
      <c r="P24" t="s">
        <v>958</v>
      </c>
      <c r="Q24" t="s">
        <v>985</v>
      </c>
      <c r="R24" t="s">
        <v>1103</v>
      </c>
      <c r="S24" t="s">
        <v>876</v>
      </c>
      <c r="W24" t="s">
        <v>1061</v>
      </c>
      <c r="X24" t="s">
        <v>1137</v>
      </c>
      <c r="Y24" t="s">
        <v>1189</v>
      </c>
      <c r="AA24" t="s">
        <v>1239</v>
      </c>
      <c r="AB24" t="s">
        <v>1266</v>
      </c>
      <c r="AC24" t="s">
        <v>1310</v>
      </c>
      <c r="AD24" t="s">
        <v>1350</v>
      </c>
      <c r="AE24" t="s">
        <v>1387</v>
      </c>
      <c r="AH24" t="s">
        <v>1455</v>
      </c>
      <c r="AI24" t="s">
        <v>1482</v>
      </c>
      <c r="AK24" t="s">
        <v>1526</v>
      </c>
      <c r="AN24" t="s">
        <v>1589</v>
      </c>
      <c r="AO24" t="s">
        <v>1624</v>
      </c>
      <c r="AR24" t="s">
        <v>468</v>
      </c>
      <c r="AT24" t="s">
        <v>435</v>
      </c>
      <c r="AU24" t="s">
        <v>1812</v>
      </c>
      <c r="AV24" t="s">
        <v>1856</v>
      </c>
    </row>
    <row r="25" spans="1:48" x14ac:dyDescent="0.2">
      <c r="A25" t="s">
        <v>1168</v>
      </c>
      <c r="B25" t="s">
        <v>146</v>
      </c>
      <c r="C25" t="s">
        <v>326</v>
      </c>
      <c r="D25" t="s">
        <v>367</v>
      </c>
      <c r="E25" t="s">
        <v>400</v>
      </c>
      <c r="F25" t="s">
        <v>436</v>
      </c>
      <c r="G25" t="s">
        <v>462</v>
      </c>
      <c r="H25" t="s">
        <v>497</v>
      </c>
      <c r="I25" t="s">
        <v>556</v>
      </c>
      <c r="J25" t="s">
        <v>601</v>
      </c>
      <c r="K25" t="s">
        <v>627</v>
      </c>
      <c r="L25" t="s">
        <v>662</v>
      </c>
      <c r="M25" t="s">
        <v>725</v>
      </c>
      <c r="N25" t="s">
        <v>780</v>
      </c>
      <c r="O25" t="s">
        <v>843</v>
      </c>
      <c r="P25" t="s">
        <v>959</v>
      </c>
      <c r="Q25" t="s">
        <v>986</v>
      </c>
      <c r="R25" t="s">
        <v>1104</v>
      </c>
      <c r="S25" t="s">
        <v>877</v>
      </c>
      <c r="W25" t="s">
        <v>1062</v>
      </c>
      <c r="X25" t="s">
        <v>1138</v>
      </c>
      <c r="Y25" t="s">
        <v>1190</v>
      </c>
      <c r="AA25" t="s">
        <v>1240</v>
      </c>
      <c r="AB25" t="s">
        <v>1267</v>
      </c>
      <c r="AC25" t="s">
        <v>1311</v>
      </c>
      <c r="AD25" t="s">
        <v>1351</v>
      </c>
      <c r="AE25" t="s">
        <v>1388</v>
      </c>
      <c r="AH25" t="s">
        <v>1456</v>
      </c>
      <c r="AK25" t="s">
        <v>1527</v>
      </c>
      <c r="AN25" t="s">
        <v>1590</v>
      </c>
      <c r="AO25" t="s">
        <v>1625</v>
      </c>
      <c r="AR25" t="s">
        <v>1723</v>
      </c>
      <c r="AT25" t="s">
        <v>1786</v>
      </c>
      <c r="AU25" t="s">
        <v>1813</v>
      </c>
      <c r="AV25" t="s">
        <v>1857</v>
      </c>
    </row>
    <row r="26" spans="1:48" x14ac:dyDescent="0.2">
      <c r="A26" t="s">
        <v>1196</v>
      </c>
      <c r="B26" t="s">
        <v>147</v>
      </c>
      <c r="C26" t="s">
        <v>327</v>
      </c>
      <c r="D26" t="s">
        <v>368</v>
      </c>
      <c r="E26" t="s">
        <v>401</v>
      </c>
      <c r="F26" t="s">
        <v>437</v>
      </c>
      <c r="G26" t="s">
        <v>463</v>
      </c>
      <c r="H26" t="s">
        <v>498</v>
      </c>
      <c r="I26" t="s">
        <v>557</v>
      </c>
      <c r="J26" t="s">
        <v>602</v>
      </c>
      <c r="K26" t="s">
        <v>628</v>
      </c>
      <c r="L26" t="s">
        <v>663</v>
      </c>
      <c r="M26" t="s">
        <v>726</v>
      </c>
      <c r="N26" t="s">
        <v>781</v>
      </c>
      <c r="O26" t="s">
        <v>844</v>
      </c>
      <c r="P26" t="s">
        <v>960</v>
      </c>
      <c r="Q26" t="s">
        <v>987</v>
      </c>
      <c r="R26" t="s">
        <v>1105</v>
      </c>
      <c r="S26" t="s">
        <v>878</v>
      </c>
      <c r="W26" t="s">
        <v>1063</v>
      </c>
      <c r="X26" t="s">
        <v>1139</v>
      </c>
      <c r="Y26" t="s">
        <v>1191</v>
      </c>
      <c r="AA26" t="s">
        <v>1241</v>
      </c>
      <c r="AB26" t="s">
        <v>1268</v>
      </c>
      <c r="AC26" t="s">
        <v>1312</v>
      </c>
      <c r="AD26" t="s">
        <v>1352</v>
      </c>
      <c r="AE26" t="s">
        <v>1389</v>
      </c>
      <c r="AH26" t="s">
        <v>1457</v>
      </c>
      <c r="AN26" t="s">
        <v>1591</v>
      </c>
      <c r="AO26" t="s">
        <v>1626</v>
      </c>
      <c r="AR26" t="s">
        <v>1003</v>
      </c>
      <c r="AT26" t="s">
        <v>1787</v>
      </c>
      <c r="AU26" t="s">
        <v>1814</v>
      </c>
      <c r="AV26" t="s">
        <v>1858</v>
      </c>
    </row>
    <row r="27" spans="1:48" x14ac:dyDescent="0.2">
      <c r="A27" t="s">
        <v>1216</v>
      </c>
      <c r="B27" t="s">
        <v>148</v>
      </c>
      <c r="C27" t="s">
        <v>328</v>
      </c>
      <c r="D27" t="s">
        <v>369</v>
      </c>
      <c r="E27" t="s">
        <v>402</v>
      </c>
      <c r="G27" t="s">
        <v>464</v>
      </c>
      <c r="H27" t="s">
        <v>499</v>
      </c>
      <c r="I27" t="s">
        <v>558</v>
      </c>
      <c r="K27" t="s">
        <v>629</v>
      </c>
      <c r="L27" t="s">
        <v>664</v>
      </c>
      <c r="M27" t="s">
        <v>727</v>
      </c>
      <c r="N27" t="s">
        <v>782</v>
      </c>
      <c r="O27" t="s">
        <v>845</v>
      </c>
      <c r="P27" t="s">
        <v>961</v>
      </c>
      <c r="Q27" t="s">
        <v>988</v>
      </c>
      <c r="R27" t="s">
        <v>1106</v>
      </c>
      <c r="S27" t="s">
        <v>879</v>
      </c>
      <c r="W27" t="s">
        <v>1064</v>
      </c>
      <c r="X27" t="s">
        <v>1140</v>
      </c>
      <c r="Y27" t="s">
        <v>1192</v>
      </c>
      <c r="AA27" t="s">
        <v>1242</v>
      </c>
      <c r="AB27" t="s">
        <v>1269</v>
      </c>
      <c r="AC27" t="s">
        <v>1313</v>
      </c>
      <c r="AD27" t="s">
        <v>1353</v>
      </c>
      <c r="AE27" t="s">
        <v>1390</v>
      </c>
      <c r="AH27" t="s">
        <v>1458</v>
      </c>
      <c r="AN27" t="s">
        <v>1592</v>
      </c>
      <c r="AO27" t="s">
        <v>1627</v>
      </c>
      <c r="AR27" t="s">
        <v>1724</v>
      </c>
      <c r="AT27" t="s">
        <v>1788</v>
      </c>
      <c r="AU27" t="s">
        <v>1815</v>
      </c>
      <c r="AV27" t="s">
        <v>1859</v>
      </c>
    </row>
    <row r="28" spans="1:48" x14ac:dyDescent="0.2">
      <c r="A28" t="s">
        <v>1243</v>
      </c>
      <c r="B28" t="s">
        <v>149</v>
      </c>
      <c r="C28" t="s">
        <v>329</v>
      </c>
      <c r="D28" t="s">
        <v>370</v>
      </c>
      <c r="E28" t="s">
        <v>403</v>
      </c>
      <c r="G28" t="s">
        <v>465</v>
      </c>
      <c r="H28" t="s">
        <v>500</v>
      </c>
      <c r="I28" t="s">
        <v>559</v>
      </c>
      <c r="K28" t="s">
        <v>630</v>
      </c>
      <c r="L28" t="s">
        <v>665</v>
      </c>
      <c r="M28" t="s">
        <v>728</v>
      </c>
      <c r="N28" t="s">
        <v>783</v>
      </c>
      <c r="O28" t="s">
        <v>846</v>
      </c>
      <c r="P28" t="s">
        <v>962</v>
      </c>
      <c r="Q28" t="s">
        <v>989</v>
      </c>
      <c r="R28" t="s">
        <v>1107</v>
      </c>
      <c r="S28" t="s">
        <v>880</v>
      </c>
      <c r="W28" t="s">
        <v>1065</v>
      </c>
      <c r="X28" t="s">
        <v>1141</v>
      </c>
      <c r="Y28" t="s">
        <v>1193</v>
      </c>
      <c r="AB28" t="s">
        <v>1270</v>
      </c>
      <c r="AC28" t="s">
        <v>1314</v>
      </c>
      <c r="AD28" t="s">
        <v>1354</v>
      </c>
      <c r="AE28" t="s">
        <v>1391</v>
      </c>
      <c r="AH28" t="s">
        <v>1459</v>
      </c>
      <c r="AN28" t="s">
        <v>1593</v>
      </c>
      <c r="AO28" t="s">
        <v>1628</v>
      </c>
      <c r="AR28" t="s">
        <v>1725</v>
      </c>
      <c r="AU28" t="s">
        <v>1816</v>
      </c>
      <c r="AV28" t="s">
        <v>1860</v>
      </c>
    </row>
    <row r="29" spans="1:48" x14ac:dyDescent="0.2">
      <c r="A29" t="s">
        <v>1287</v>
      </c>
      <c r="B29" t="s">
        <v>150</v>
      </c>
      <c r="C29" t="s">
        <v>330</v>
      </c>
      <c r="D29" t="s">
        <v>371</v>
      </c>
      <c r="E29" t="s">
        <v>404</v>
      </c>
      <c r="G29" t="s">
        <v>466</v>
      </c>
      <c r="H29" t="s">
        <v>501</v>
      </c>
      <c r="I29" t="s">
        <v>560</v>
      </c>
      <c r="K29" t="s">
        <v>505</v>
      </c>
      <c r="L29" t="s">
        <v>666</v>
      </c>
      <c r="M29" t="s">
        <v>729</v>
      </c>
      <c r="N29" t="s">
        <v>784</v>
      </c>
      <c r="O29" t="s">
        <v>847</v>
      </c>
      <c r="Q29" t="s">
        <v>990</v>
      </c>
      <c r="R29" t="s">
        <v>1108</v>
      </c>
      <c r="S29" t="s">
        <v>881</v>
      </c>
      <c r="W29" t="s">
        <v>1066</v>
      </c>
      <c r="X29" t="s">
        <v>1142</v>
      </c>
      <c r="Y29" t="s">
        <v>1194</v>
      </c>
      <c r="AB29" t="s">
        <v>1271</v>
      </c>
      <c r="AC29" t="s">
        <v>1315</v>
      </c>
      <c r="AD29" t="s">
        <v>1355</v>
      </c>
      <c r="AE29" t="s">
        <v>1392</v>
      </c>
      <c r="AN29" t="s">
        <v>1594</v>
      </c>
      <c r="AO29" t="s">
        <v>1629</v>
      </c>
      <c r="AR29" t="s">
        <v>1726</v>
      </c>
      <c r="AU29" t="s">
        <v>1817</v>
      </c>
      <c r="AV29" t="s">
        <v>1861</v>
      </c>
    </row>
    <row r="30" spans="1:48" x14ac:dyDescent="0.2">
      <c r="A30" t="s">
        <v>1328</v>
      </c>
      <c r="B30" t="s">
        <v>151</v>
      </c>
      <c r="C30" t="s">
        <v>331</v>
      </c>
      <c r="D30" t="s">
        <v>372</v>
      </c>
      <c r="E30" t="s">
        <v>405</v>
      </c>
      <c r="G30" t="s">
        <v>467</v>
      </c>
      <c r="H30" t="s">
        <v>502</v>
      </c>
      <c r="I30" t="s">
        <v>561</v>
      </c>
      <c r="K30" t="s">
        <v>631</v>
      </c>
      <c r="L30" t="s">
        <v>667</v>
      </c>
      <c r="M30" t="s">
        <v>730</v>
      </c>
      <c r="N30" t="s">
        <v>785</v>
      </c>
      <c r="O30" t="s">
        <v>848</v>
      </c>
      <c r="Q30" t="s">
        <v>991</v>
      </c>
      <c r="R30" t="s">
        <v>1109</v>
      </c>
      <c r="S30" t="s">
        <v>882</v>
      </c>
      <c r="W30" t="s">
        <v>1067</v>
      </c>
      <c r="X30" t="s">
        <v>1143</v>
      </c>
      <c r="Y30" t="s">
        <v>1195</v>
      </c>
      <c r="AB30" t="s">
        <v>1272</v>
      </c>
      <c r="AC30" t="s">
        <v>1316</v>
      </c>
      <c r="AD30" t="s">
        <v>1356</v>
      </c>
      <c r="AE30" t="s">
        <v>1393</v>
      </c>
      <c r="AN30" t="s">
        <v>1595</v>
      </c>
      <c r="AO30" s="4" t="s">
        <v>1908</v>
      </c>
      <c r="AR30" t="s">
        <v>1727</v>
      </c>
      <c r="AU30" t="s">
        <v>1818</v>
      </c>
      <c r="AV30" t="s">
        <v>1862</v>
      </c>
    </row>
    <row r="31" spans="1:48" x14ac:dyDescent="0.2">
      <c r="A31" t="s">
        <v>1366</v>
      </c>
      <c r="B31" t="s">
        <v>152</v>
      </c>
      <c r="C31" t="s">
        <v>332</v>
      </c>
      <c r="D31" t="s">
        <v>373</v>
      </c>
      <c r="E31" t="s">
        <v>406</v>
      </c>
      <c r="G31" t="s">
        <v>468</v>
      </c>
      <c r="H31" t="s">
        <v>503</v>
      </c>
      <c r="I31" t="s">
        <v>562</v>
      </c>
      <c r="K31" t="s">
        <v>632</v>
      </c>
      <c r="L31" t="s">
        <v>668</v>
      </c>
      <c r="M31" t="s">
        <v>731</v>
      </c>
      <c r="N31" t="s">
        <v>786</v>
      </c>
      <c r="O31" t="s">
        <v>849</v>
      </c>
      <c r="Q31" t="s">
        <v>992</v>
      </c>
      <c r="R31" t="s">
        <v>278</v>
      </c>
      <c r="S31" t="s">
        <v>883</v>
      </c>
      <c r="W31" t="s">
        <v>1068</v>
      </c>
      <c r="X31" t="s">
        <v>1144</v>
      </c>
      <c r="AB31" t="s">
        <v>1273</v>
      </c>
      <c r="AC31" t="s">
        <v>1317</v>
      </c>
      <c r="AD31" t="s">
        <v>1357</v>
      </c>
      <c r="AE31" t="s">
        <v>1394</v>
      </c>
      <c r="AN31" t="s">
        <v>1596</v>
      </c>
      <c r="AO31" t="s">
        <v>1630</v>
      </c>
      <c r="AR31" t="s">
        <v>1728</v>
      </c>
      <c r="AU31" t="s">
        <v>1819</v>
      </c>
      <c r="AV31" t="s">
        <v>1863</v>
      </c>
    </row>
    <row r="32" spans="1:48" x14ac:dyDescent="0.2">
      <c r="A32" t="s">
        <v>1395</v>
      </c>
      <c r="B32" t="s">
        <v>153</v>
      </c>
      <c r="C32" t="s">
        <v>333</v>
      </c>
      <c r="D32" t="s">
        <v>374</v>
      </c>
      <c r="E32" t="s">
        <v>407</v>
      </c>
      <c r="G32" t="s">
        <v>469</v>
      </c>
      <c r="H32" t="s">
        <v>504</v>
      </c>
      <c r="I32" t="s">
        <v>563</v>
      </c>
      <c r="K32" t="s">
        <v>633</v>
      </c>
      <c r="L32" t="s">
        <v>669</v>
      </c>
      <c r="M32" t="s">
        <v>732</v>
      </c>
      <c r="N32" t="s">
        <v>787</v>
      </c>
      <c r="O32" t="s">
        <v>850</v>
      </c>
      <c r="Q32" t="s">
        <v>993</v>
      </c>
      <c r="R32" t="s">
        <v>1110</v>
      </c>
      <c r="W32" t="s">
        <v>1069</v>
      </c>
      <c r="X32" t="s">
        <v>1145</v>
      </c>
      <c r="AB32" t="s">
        <v>1274</v>
      </c>
      <c r="AC32" t="s">
        <v>1318</v>
      </c>
      <c r="AD32" t="s">
        <v>1358</v>
      </c>
      <c r="AN32" t="s">
        <v>1597</v>
      </c>
      <c r="AO32" t="s">
        <v>1631</v>
      </c>
      <c r="AR32" t="s">
        <v>1729</v>
      </c>
      <c r="AU32" t="s">
        <v>1820</v>
      </c>
      <c r="AV32" t="s">
        <v>1864</v>
      </c>
    </row>
    <row r="33" spans="1:48" x14ac:dyDescent="0.2">
      <c r="A33" t="s">
        <v>1413</v>
      </c>
      <c r="B33" t="s">
        <v>154</v>
      </c>
      <c r="C33" t="s">
        <v>334</v>
      </c>
      <c r="D33" t="s">
        <v>375</v>
      </c>
      <c r="E33" t="s">
        <v>408</v>
      </c>
      <c r="G33" t="s">
        <v>470</v>
      </c>
      <c r="H33" t="s">
        <v>459</v>
      </c>
      <c r="I33" t="s">
        <v>564</v>
      </c>
      <c r="K33" t="s">
        <v>634</v>
      </c>
      <c r="L33" t="s">
        <v>670</v>
      </c>
      <c r="M33" t="s">
        <v>733</v>
      </c>
      <c r="N33" t="s">
        <v>788</v>
      </c>
      <c r="O33" t="s">
        <v>851</v>
      </c>
      <c r="Q33" t="s">
        <v>994</v>
      </c>
      <c r="R33" t="s">
        <v>1111</v>
      </c>
      <c r="W33" t="s">
        <v>285</v>
      </c>
      <c r="X33" t="s">
        <v>1146</v>
      </c>
      <c r="AB33" t="s">
        <v>1275</v>
      </c>
      <c r="AC33" t="s">
        <v>1319</v>
      </c>
      <c r="AD33" t="s">
        <v>1359</v>
      </c>
      <c r="AN33" t="s">
        <v>1598</v>
      </c>
      <c r="AO33" t="s">
        <v>1632</v>
      </c>
      <c r="AR33" t="s">
        <v>1730</v>
      </c>
      <c r="AU33" t="s">
        <v>1821</v>
      </c>
      <c r="AV33" t="s">
        <v>1865</v>
      </c>
    </row>
    <row r="34" spans="1:48" x14ac:dyDescent="0.2">
      <c r="A34" t="s">
        <v>1432</v>
      </c>
      <c r="B34" t="s">
        <v>155</v>
      </c>
      <c r="C34" t="s">
        <v>335</v>
      </c>
      <c r="D34" t="s">
        <v>376</v>
      </c>
      <c r="E34" t="s">
        <v>409</v>
      </c>
      <c r="G34" t="s">
        <v>471</v>
      </c>
      <c r="H34" t="s">
        <v>505</v>
      </c>
      <c r="I34" t="s">
        <v>565</v>
      </c>
      <c r="K34" t="s">
        <v>635</v>
      </c>
      <c r="L34" t="s">
        <v>671</v>
      </c>
      <c r="M34" t="s">
        <v>734</v>
      </c>
      <c r="N34" t="s">
        <v>789</v>
      </c>
      <c r="O34" t="s">
        <v>852</v>
      </c>
      <c r="Q34" t="s">
        <v>995</v>
      </c>
      <c r="R34" t="s">
        <v>1112</v>
      </c>
      <c r="W34" t="s">
        <v>1070</v>
      </c>
      <c r="X34" t="s">
        <v>1147</v>
      </c>
      <c r="AB34" t="s">
        <v>1276</v>
      </c>
      <c r="AC34" t="s">
        <v>1320</v>
      </c>
      <c r="AD34" t="s">
        <v>1360</v>
      </c>
      <c r="AN34" t="s">
        <v>1599</v>
      </c>
      <c r="AO34" t="s">
        <v>1633</v>
      </c>
      <c r="AR34" t="s">
        <v>1731</v>
      </c>
      <c r="AU34" t="s">
        <v>1822</v>
      </c>
      <c r="AV34" t="s">
        <v>1866</v>
      </c>
    </row>
    <row r="35" spans="1:48" x14ac:dyDescent="0.2">
      <c r="A35" t="s">
        <v>1460</v>
      </c>
      <c r="B35" t="s">
        <v>156</v>
      </c>
      <c r="C35" t="s">
        <v>336</v>
      </c>
      <c r="E35" t="s">
        <v>410</v>
      </c>
      <c r="G35" t="s">
        <v>472</v>
      </c>
      <c r="H35" t="s">
        <v>506</v>
      </c>
      <c r="I35" t="s">
        <v>566</v>
      </c>
      <c r="K35" t="s">
        <v>636</v>
      </c>
      <c r="L35" t="s">
        <v>672</v>
      </c>
      <c r="M35" t="s">
        <v>735</v>
      </c>
      <c r="N35" t="s">
        <v>790</v>
      </c>
      <c r="Q35" t="s">
        <v>996</v>
      </c>
      <c r="R35" t="s">
        <v>1113</v>
      </c>
      <c r="W35" t="s">
        <v>1071</v>
      </c>
      <c r="X35" t="s">
        <v>1148</v>
      </c>
      <c r="AB35" t="s">
        <v>1277</v>
      </c>
      <c r="AC35" t="s">
        <v>1321</v>
      </c>
      <c r="AD35" t="s">
        <v>1361</v>
      </c>
      <c r="AN35" t="s">
        <v>1600</v>
      </c>
      <c r="AO35" t="s">
        <v>1634</v>
      </c>
      <c r="AR35" t="s">
        <v>1732</v>
      </c>
      <c r="AU35" t="s">
        <v>1823</v>
      </c>
      <c r="AV35" t="s">
        <v>1867</v>
      </c>
    </row>
    <row r="36" spans="1:48" x14ac:dyDescent="0.2">
      <c r="A36" t="s">
        <v>1483</v>
      </c>
      <c r="B36" t="s">
        <v>157</v>
      </c>
      <c r="C36" t="s">
        <v>337</v>
      </c>
      <c r="E36" t="s">
        <v>411</v>
      </c>
      <c r="G36" t="s">
        <v>473</v>
      </c>
      <c r="H36" t="s">
        <v>507</v>
      </c>
      <c r="I36" t="s">
        <v>567</v>
      </c>
      <c r="K36" t="s">
        <v>637</v>
      </c>
      <c r="L36" t="s">
        <v>673</v>
      </c>
      <c r="M36" t="s">
        <v>736</v>
      </c>
      <c r="N36" t="s">
        <v>791</v>
      </c>
      <c r="Q36" t="s">
        <v>997</v>
      </c>
      <c r="R36" t="s">
        <v>166</v>
      </c>
      <c r="W36" t="s">
        <v>1072</v>
      </c>
      <c r="X36" t="s">
        <v>1149</v>
      </c>
      <c r="AB36" t="s">
        <v>1278</v>
      </c>
      <c r="AC36" t="s">
        <v>1322</v>
      </c>
      <c r="AD36" t="s">
        <v>1362</v>
      </c>
      <c r="AO36" t="s">
        <v>1635</v>
      </c>
      <c r="AR36" t="s">
        <v>1733</v>
      </c>
      <c r="AU36" t="s">
        <v>1824</v>
      </c>
      <c r="AV36" t="s">
        <v>1868</v>
      </c>
    </row>
    <row r="37" spans="1:48" x14ac:dyDescent="0.2">
      <c r="A37" t="s">
        <v>1503</v>
      </c>
      <c r="B37" t="s">
        <v>158</v>
      </c>
      <c r="C37" t="s">
        <v>338</v>
      </c>
      <c r="H37" t="s">
        <v>508</v>
      </c>
      <c r="I37" t="s">
        <v>568</v>
      </c>
      <c r="L37" t="s">
        <v>674</v>
      </c>
      <c r="M37" t="s">
        <v>737</v>
      </c>
      <c r="N37" t="s">
        <v>792</v>
      </c>
      <c r="Q37" t="s">
        <v>998</v>
      </c>
      <c r="W37" t="s">
        <v>1073</v>
      </c>
      <c r="X37" t="s">
        <v>1150</v>
      </c>
      <c r="AB37" t="s">
        <v>1279</v>
      </c>
      <c r="AC37" t="s">
        <v>1323</v>
      </c>
      <c r="AD37" t="s">
        <v>1363</v>
      </c>
      <c r="AO37" t="s">
        <v>1636</v>
      </c>
      <c r="AR37" t="s">
        <v>1734</v>
      </c>
      <c r="AU37" t="s">
        <v>1825</v>
      </c>
      <c r="AV37" t="s">
        <v>1869</v>
      </c>
    </row>
    <row r="38" spans="1:48" x14ac:dyDescent="0.2">
      <c r="A38" t="s">
        <v>1528</v>
      </c>
      <c r="B38" t="s">
        <v>159</v>
      </c>
      <c r="C38" t="s">
        <v>339</v>
      </c>
      <c r="H38" t="s">
        <v>509</v>
      </c>
      <c r="I38" t="s">
        <v>569</v>
      </c>
      <c r="L38" t="s">
        <v>675</v>
      </c>
      <c r="M38" t="s">
        <v>738</v>
      </c>
      <c r="N38" t="s">
        <v>793</v>
      </c>
      <c r="Q38" t="s">
        <v>999</v>
      </c>
      <c r="W38" t="s">
        <v>1074</v>
      </c>
      <c r="X38" t="s">
        <v>1151</v>
      </c>
      <c r="AB38" t="s">
        <v>1280</v>
      </c>
      <c r="AC38" t="s">
        <v>1284</v>
      </c>
      <c r="AD38" t="s">
        <v>1364</v>
      </c>
      <c r="AO38" t="s">
        <v>1637</v>
      </c>
      <c r="AR38" t="s">
        <v>1735</v>
      </c>
      <c r="AU38" t="s">
        <v>1826</v>
      </c>
      <c r="AV38" t="s">
        <v>1870</v>
      </c>
    </row>
    <row r="39" spans="1:48" x14ac:dyDescent="0.2">
      <c r="A39" t="s">
        <v>1546</v>
      </c>
      <c r="B39" t="s">
        <v>160</v>
      </c>
      <c r="C39" t="s">
        <v>340</v>
      </c>
      <c r="H39" t="s">
        <v>510</v>
      </c>
      <c r="I39" t="s">
        <v>570</v>
      </c>
      <c r="L39" t="s">
        <v>676</v>
      </c>
      <c r="M39" t="s">
        <v>739</v>
      </c>
      <c r="N39" t="s">
        <v>794</v>
      </c>
      <c r="Q39" t="s">
        <v>1000</v>
      </c>
      <c r="W39" t="s">
        <v>1075</v>
      </c>
      <c r="X39" t="s">
        <v>1152</v>
      </c>
      <c r="AB39" t="s">
        <v>1281</v>
      </c>
      <c r="AC39" t="s">
        <v>1324</v>
      </c>
      <c r="AD39" t="s">
        <v>984</v>
      </c>
      <c r="AO39" t="s">
        <v>1638</v>
      </c>
      <c r="AR39" t="s">
        <v>1736</v>
      </c>
      <c r="AU39" t="s">
        <v>1827</v>
      </c>
      <c r="AV39" t="s">
        <v>1871</v>
      </c>
    </row>
    <row r="40" spans="1:48" x14ac:dyDescent="0.2">
      <c r="A40" t="s">
        <v>1566</v>
      </c>
      <c r="B40" t="s">
        <v>161</v>
      </c>
      <c r="C40" t="s">
        <v>341</v>
      </c>
      <c r="H40" t="s">
        <v>511</v>
      </c>
      <c r="I40" t="s">
        <v>571</v>
      </c>
      <c r="L40" t="s">
        <v>677</v>
      </c>
      <c r="M40" t="s">
        <v>740</v>
      </c>
      <c r="N40" t="s">
        <v>795</v>
      </c>
      <c r="Q40" t="s">
        <v>1001</v>
      </c>
      <c r="W40" t="s">
        <v>1076</v>
      </c>
      <c r="X40" t="s">
        <v>1153</v>
      </c>
      <c r="AB40" t="s">
        <v>1282</v>
      </c>
      <c r="AC40" t="s">
        <v>1325</v>
      </c>
      <c r="AD40" t="s">
        <v>1365</v>
      </c>
      <c r="AO40" t="s">
        <v>1639</v>
      </c>
      <c r="AR40" t="s">
        <v>1737</v>
      </c>
      <c r="AU40" t="s">
        <v>1828</v>
      </c>
      <c r="AV40" t="s">
        <v>1872</v>
      </c>
    </row>
    <row r="41" spans="1:48" x14ac:dyDescent="0.2">
      <c r="A41" t="s">
        <v>1601</v>
      </c>
      <c r="B41" t="s">
        <v>162</v>
      </c>
      <c r="C41" t="s">
        <v>342</v>
      </c>
      <c r="H41" t="s">
        <v>512</v>
      </c>
      <c r="I41" t="s">
        <v>572</v>
      </c>
      <c r="L41" t="s">
        <v>678</v>
      </c>
      <c r="M41" t="s">
        <v>741</v>
      </c>
      <c r="N41" t="s">
        <v>796</v>
      </c>
      <c r="Q41" t="s">
        <v>1002</v>
      </c>
      <c r="W41" t="s">
        <v>1077</v>
      </c>
      <c r="X41" t="s">
        <v>1154</v>
      </c>
      <c r="AB41" t="s">
        <v>1283</v>
      </c>
      <c r="AC41" t="s">
        <v>1326</v>
      </c>
      <c r="AO41" t="s">
        <v>1640</v>
      </c>
      <c r="AR41" t="s">
        <v>1738</v>
      </c>
      <c r="AU41" t="s">
        <v>1829</v>
      </c>
      <c r="AV41" t="s">
        <v>1873</v>
      </c>
    </row>
    <row r="42" spans="1:48" x14ac:dyDescent="0.2">
      <c r="A42" t="s">
        <v>1659</v>
      </c>
      <c r="B42" t="s">
        <v>163</v>
      </c>
      <c r="H42" t="s">
        <v>513</v>
      </c>
      <c r="I42" t="s">
        <v>573</v>
      </c>
      <c r="L42" t="s">
        <v>679</v>
      </c>
      <c r="M42" t="s">
        <v>742</v>
      </c>
      <c r="N42" t="s">
        <v>797</v>
      </c>
      <c r="Q42" t="s">
        <v>1003</v>
      </c>
      <c r="W42" t="s">
        <v>1078</v>
      </c>
      <c r="X42" t="s">
        <v>1155</v>
      </c>
      <c r="AB42" t="s">
        <v>1284</v>
      </c>
      <c r="AC42" t="s">
        <v>1327</v>
      </c>
      <c r="AO42" t="s">
        <v>1641</v>
      </c>
      <c r="AR42" t="s">
        <v>1739</v>
      </c>
      <c r="AU42" t="s">
        <v>1830</v>
      </c>
      <c r="AV42" t="s">
        <v>1874</v>
      </c>
    </row>
    <row r="43" spans="1:48" x14ac:dyDescent="0.2">
      <c r="A43" t="s">
        <v>1680</v>
      </c>
      <c r="B43" t="s">
        <v>164</v>
      </c>
      <c r="H43" t="s">
        <v>514</v>
      </c>
      <c r="I43" t="s">
        <v>574</v>
      </c>
      <c r="L43" t="s">
        <v>680</v>
      </c>
      <c r="M43" t="s">
        <v>743</v>
      </c>
      <c r="N43" t="s">
        <v>798</v>
      </c>
      <c r="Q43" t="s">
        <v>1004</v>
      </c>
      <c r="W43" t="s">
        <v>1079</v>
      </c>
      <c r="X43" t="s">
        <v>1156</v>
      </c>
      <c r="AB43" t="s">
        <v>1285</v>
      </c>
      <c r="AO43" t="s">
        <v>1642</v>
      </c>
      <c r="AR43" t="s">
        <v>1740</v>
      </c>
      <c r="AU43" t="s">
        <v>1831</v>
      </c>
    </row>
    <row r="44" spans="1:48" x14ac:dyDescent="0.2">
      <c r="A44" t="s">
        <v>1876</v>
      </c>
      <c r="B44" t="s">
        <v>165</v>
      </c>
      <c r="H44" t="s">
        <v>515</v>
      </c>
      <c r="I44" t="s">
        <v>575</v>
      </c>
      <c r="L44" t="s">
        <v>681</v>
      </c>
      <c r="M44" t="s">
        <v>744</v>
      </c>
      <c r="N44" t="s">
        <v>799</v>
      </c>
      <c r="Q44" t="s">
        <v>1005</v>
      </c>
      <c r="X44" t="s">
        <v>1157</v>
      </c>
      <c r="AB44" t="s">
        <v>1286</v>
      </c>
      <c r="AO44" t="s">
        <v>1643</v>
      </c>
      <c r="AR44" t="s">
        <v>1741</v>
      </c>
      <c r="AU44" t="s">
        <v>1832</v>
      </c>
    </row>
    <row r="45" spans="1:48" x14ac:dyDescent="0.2">
      <c r="A45" t="s">
        <v>1744</v>
      </c>
      <c r="B45" t="s">
        <v>166</v>
      </c>
      <c r="H45" t="s">
        <v>516</v>
      </c>
      <c r="I45" t="s">
        <v>576</v>
      </c>
      <c r="L45" t="s">
        <v>682</v>
      </c>
      <c r="M45" t="s">
        <v>745</v>
      </c>
      <c r="N45" t="s">
        <v>800</v>
      </c>
      <c r="Q45" t="s">
        <v>1006</v>
      </c>
      <c r="X45" t="s">
        <v>1158</v>
      </c>
      <c r="AO45" t="s">
        <v>1644</v>
      </c>
      <c r="AR45" t="s">
        <v>1742</v>
      </c>
    </row>
    <row r="46" spans="1:48" x14ac:dyDescent="0.2">
      <c r="A46" t="s">
        <v>1763</v>
      </c>
      <c r="B46" t="s">
        <v>167</v>
      </c>
      <c r="H46" t="s">
        <v>517</v>
      </c>
      <c r="L46" t="s">
        <v>683</v>
      </c>
      <c r="M46" t="s">
        <v>746</v>
      </c>
      <c r="N46" t="s">
        <v>801</v>
      </c>
      <c r="Q46" t="s">
        <v>1007</v>
      </c>
      <c r="X46" t="s">
        <v>1159</v>
      </c>
      <c r="AO46" t="s">
        <v>1645</v>
      </c>
      <c r="AR46" t="s">
        <v>1743</v>
      </c>
    </row>
    <row r="47" spans="1:48" x14ac:dyDescent="0.2">
      <c r="A47" t="s">
        <v>1789</v>
      </c>
      <c r="B47" t="s">
        <v>168</v>
      </c>
      <c r="H47" t="s">
        <v>518</v>
      </c>
      <c r="L47" t="s">
        <v>684</v>
      </c>
      <c r="M47" t="s">
        <v>747</v>
      </c>
      <c r="N47" t="s">
        <v>802</v>
      </c>
      <c r="Q47" t="s">
        <v>1008</v>
      </c>
      <c r="X47" t="s">
        <v>1160</v>
      </c>
      <c r="AO47" t="s">
        <v>1646</v>
      </c>
    </row>
    <row r="48" spans="1:48" x14ac:dyDescent="0.2">
      <c r="A48" t="s">
        <v>1833</v>
      </c>
      <c r="B48" t="s">
        <v>169</v>
      </c>
      <c r="H48" t="s">
        <v>519</v>
      </c>
      <c r="L48" t="s">
        <v>685</v>
      </c>
      <c r="M48" t="s">
        <v>748</v>
      </c>
      <c r="N48" t="s">
        <v>803</v>
      </c>
      <c r="Q48" t="s">
        <v>1009</v>
      </c>
      <c r="X48" t="s">
        <v>1161</v>
      </c>
      <c r="AO48" t="s">
        <v>1647</v>
      </c>
    </row>
    <row r="49" spans="2:41" x14ac:dyDescent="0.2">
      <c r="B49" t="s">
        <v>170</v>
      </c>
      <c r="H49" t="s">
        <v>520</v>
      </c>
      <c r="L49" t="s">
        <v>686</v>
      </c>
      <c r="M49" t="s">
        <v>749</v>
      </c>
      <c r="N49" t="s">
        <v>804</v>
      </c>
      <c r="Q49" t="s">
        <v>1010</v>
      </c>
      <c r="X49" t="s">
        <v>1162</v>
      </c>
      <c r="AO49" t="s">
        <v>1381</v>
      </c>
    </row>
    <row r="50" spans="2:41" x14ac:dyDescent="0.2">
      <c r="B50" t="s">
        <v>171</v>
      </c>
      <c r="H50" t="s">
        <v>521</v>
      </c>
      <c r="L50" t="s">
        <v>687</v>
      </c>
      <c r="M50" t="s">
        <v>750</v>
      </c>
      <c r="N50" t="s">
        <v>805</v>
      </c>
      <c r="Q50" t="s">
        <v>1011</v>
      </c>
      <c r="X50" t="s">
        <v>932</v>
      </c>
      <c r="AO50" t="s">
        <v>1648</v>
      </c>
    </row>
    <row r="51" spans="2:41" x14ac:dyDescent="0.2">
      <c r="B51" t="s">
        <v>172</v>
      </c>
      <c r="H51" t="s">
        <v>522</v>
      </c>
      <c r="L51" t="s">
        <v>688</v>
      </c>
      <c r="M51" t="s">
        <v>751</v>
      </c>
      <c r="N51" t="s">
        <v>806</v>
      </c>
      <c r="Q51" t="s">
        <v>1012</v>
      </c>
      <c r="X51" t="s">
        <v>1163</v>
      </c>
      <c r="AO51" t="s">
        <v>1649</v>
      </c>
    </row>
    <row r="52" spans="2:41" x14ac:dyDescent="0.2">
      <c r="B52" t="s">
        <v>173</v>
      </c>
      <c r="H52" t="s">
        <v>523</v>
      </c>
      <c r="L52" t="s">
        <v>689</v>
      </c>
      <c r="M52" t="s">
        <v>752</v>
      </c>
      <c r="N52" t="s">
        <v>807</v>
      </c>
      <c r="Q52" t="s">
        <v>1013</v>
      </c>
      <c r="X52" t="s">
        <v>1164</v>
      </c>
      <c r="AO52" t="s">
        <v>1650</v>
      </c>
    </row>
    <row r="53" spans="2:41" x14ac:dyDescent="0.2">
      <c r="B53" t="s">
        <v>174</v>
      </c>
      <c r="H53" t="s">
        <v>524</v>
      </c>
      <c r="L53" t="s">
        <v>690</v>
      </c>
      <c r="M53" t="s">
        <v>753</v>
      </c>
      <c r="N53" t="s">
        <v>808</v>
      </c>
      <c r="Q53" t="s">
        <v>1014</v>
      </c>
      <c r="X53" t="s">
        <v>1165</v>
      </c>
      <c r="AO53" t="s">
        <v>396</v>
      </c>
    </row>
    <row r="54" spans="2:41" x14ac:dyDescent="0.2">
      <c r="B54" t="s">
        <v>175</v>
      </c>
      <c r="H54" t="s">
        <v>525</v>
      </c>
      <c r="L54" t="s">
        <v>691</v>
      </c>
      <c r="M54" t="s">
        <v>754</v>
      </c>
      <c r="N54" t="s">
        <v>809</v>
      </c>
      <c r="Q54" t="s">
        <v>1015</v>
      </c>
      <c r="X54" t="s">
        <v>1166</v>
      </c>
      <c r="AO54" t="s">
        <v>1651</v>
      </c>
    </row>
    <row r="55" spans="2:41" x14ac:dyDescent="0.2">
      <c r="B55" t="s">
        <v>176</v>
      </c>
      <c r="H55" t="s">
        <v>526</v>
      </c>
      <c r="L55" t="s">
        <v>692</v>
      </c>
      <c r="M55" t="s">
        <v>755</v>
      </c>
      <c r="N55" t="s">
        <v>810</v>
      </c>
      <c r="Q55" t="s">
        <v>1016</v>
      </c>
      <c r="X55" t="s">
        <v>1167</v>
      </c>
      <c r="AO55" t="s">
        <v>1652</v>
      </c>
    </row>
    <row r="56" spans="2:41" x14ac:dyDescent="0.2">
      <c r="B56" t="s">
        <v>177</v>
      </c>
      <c r="H56" t="s">
        <v>527</v>
      </c>
      <c r="L56" t="s">
        <v>693</v>
      </c>
      <c r="N56" t="s">
        <v>811</v>
      </c>
      <c r="Q56" t="s">
        <v>1017</v>
      </c>
      <c r="AO56" t="s">
        <v>1653</v>
      </c>
    </row>
    <row r="57" spans="2:41" x14ac:dyDescent="0.2">
      <c r="B57" t="s">
        <v>178</v>
      </c>
      <c r="H57" t="s">
        <v>528</v>
      </c>
      <c r="L57" t="s">
        <v>694</v>
      </c>
      <c r="N57" t="s">
        <v>812</v>
      </c>
      <c r="Q57" t="s">
        <v>1018</v>
      </c>
      <c r="AO57" t="s">
        <v>1654</v>
      </c>
    </row>
    <row r="58" spans="2:41" x14ac:dyDescent="0.2">
      <c r="B58" t="s">
        <v>179</v>
      </c>
      <c r="H58" t="s">
        <v>529</v>
      </c>
      <c r="L58" t="s">
        <v>409</v>
      </c>
      <c r="N58" t="s">
        <v>813</v>
      </c>
      <c r="Q58" t="s">
        <v>1019</v>
      </c>
      <c r="AO58" t="s">
        <v>1655</v>
      </c>
    </row>
    <row r="59" spans="2:41" x14ac:dyDescent="0.2">
      <c r="B59" t="s">
        <v>180</v>
      </c>
      <c r="H59" t="s">
        <v>530</v>
      </c>
      <c r="L59" t="s">
        <v>695</v>
      </c>
      <c r="N59" t="s">
        <v>814</v>
      </c>
      <c r="Q59" t="s">
        <v>1020</v>
      </c>
      <c r="AO59" t="s">
        <v>1656</v>
      </c>
    </row>
    <row r="60" spans="2:41" x14ac:dyDescent="0.2">
      <c r="B60" t="s">
        <v>181</v>
      </c>
      <c r="H60" t="s">
        <v>531</v>
      </c>
      <c r="L60" t="s">
        <v>696</v>
      </c>
      <c r="N60" t="s">
        <v>815</v>
      </c>
      <c r="Q60" t="s">
        <v>1021</v>
      </c>
      <c r="AO60" t="s">
        <v>1657</v>
      </c>
    </row>
    <row r="61" spans="2:41" x14ac:dyDescent="0.2">
      <c r="B61" t="s">
        <v>182</v>
      </c>
      <c r="L61" t="s">
        <v>697</v>
      </c>
      <c r="N61" t="s">
        <v>816</v>
      </c>
      <c r="Q61" t="s">
        <v>1022</v>
      </c>
      <c r="AO61" t="s">
        <v>1658</v>
      </c>
    </row>
    <row r="62" spans="2:41" x14ac:dyDescent="0.2">
      <c r="B62" t="s">
        <v>183</v>
      </c>
      <c r="L62" t="s">
        <v>698</v>
      </c>
      <c r="N62" t="s">
        <v>817</v>
      </c>
      <c r="Q62" t="s">
        <v>1023</v>
      </c>
    </row>
    <row r="63" spans="2:41" x14ac:dyDescent="0.2">
      <c r="B63" t="s">
        <v>184</v>
      </c>
      <c r="L63" t="s">
        <v>699</v>
      </c>
      <c r="N63" t="s">
        <v>818</v>
      </c>
      <c r="Q63" t="s">
        <v>1024</v>
      </c>
    </row>
    <row r="64" spans="2:41" x14ac:dyDescent="0.2">
      <c r="B64" t="s">
        <v>185</v>
      </c>
      <c r="L64" t="s">
        <v>700</v>
      </c>
      <c r="Q64" t="s">
        <v>1025</v>
      </c>
    </row>
    <row r="65" spans="2:17" x14ac:dyDescent="0.2">
      <c r="B65" t="s">
        <v>186</v>
      </c>
      <c r="Q65" t="s">
        <v>285</v>
      </c>
    </row>
    <row r="66" spans="2:17" x14ac:dyDescent="0.2">
      <c r="B66" t="s">
        <v>187</v>
      </c>
      <c r="Q66" t="s">
        <v>1026</v>
      </c>
    </row>
    <row r="67" spans="2:17" x14ac:dyDescent="0.2">
      <c r="B67" t="s">
        <v>188</v>
      </c>
      <c r="Q67" t="s">
        <v>1027</v>
      </c>
    </row>
    <row r="68" spans="2:17" x14ac:dyDescent="0.2">
      <c r="B68" t="s">
        <v>189</v>
      </c>
      <c r="Q68" t="s">
        <v>1028</v>
      </c>
    </row>
    <row r="69" spans="2:17" x14ac:dyDescent="0.2">
      <c r="B69" t="s">
        <v>190</v>
      </c>
      <c r="Q69" t="s">
        <v>1029</v>
      </c>
    </row>
    <row r="70" spans="2:17" x14ac:dyDescent="0.2">
      <c r="B70" t="s">
        <v>191</v>
      </c>
      <c r="Q70" t="s">
        <v>1030</v>
      </c>
    </row>
    <row r="71" spans="2:17" x14ac:dyDescent="0.2">
      <c r="B71" t="s">
        <v>192</v>
      </c>
      <c r="Q71" t="s">
        <v>627</v>
      </c>
    </row>
    <row r="72" spans="2:17" x14ac:dyDescent="0.2">
      <c r="B72" t="s">
        <v>193</v>
      </c>
      <c r="Q72" t="s">
        <v>1031</v>
      </c>
    </row>
    <row r="73" spans="2:17" x14ac:dyDescent="0.2">
      <c r="B73" t="s">
        <v>194</v>
      </c>
      <c r="Q73" t="s">
        <v>1032</v>
      </c>
    </row>
    <row r="74" spans="2:17" x14ac:dyDescent="0.2">
      <c r="B74" t="s">
        <v>195</v>
      </c>
      <c r="Q74" t="s">
        <v>1033</v>
      </c>
    </row>
    <row r="75" spans="2:17" x14ac:dyDescent="0.2">
      <c r="B75" t="s">
        <v>196</v>
      </c>
      <c r="Q75" t="s">
        <v>1034</v>
      </c>
    </row>
    <row r="76" spans="2:17" x14ac:dyDescent="0.2">
      <c r="B76" t="s">
        <v>197</v>
      </c>
      <c r="Q76" t="s">
        <v>1035</v>
      </c>
    </row>
    <row r="77" spans="2:17" x14ac:dyDescent="0.2">
      <c r="B77" t="s">
        <v>198</v>
      </c>
      <c r="Q77" t="s">
        <v>1036</v>
      </c>
    </row>
    <row r="78" spans="2:17" x14ac:dyDescent="0.2">
      <c r="B78" t="s">
        <v>199</v>
      </c>
      <c r="Q78" t="s">
        <v>1037</v>
      </c>
    </row>
    <row r="79" spans="2:17" x14ac:dyDescent="0.2">
      <c r="B79" t="s">
        <v>200</v>
      </c>
    </row>
    <row r="80" spans="2:17" x14ac:dyDescent="0.2">
      <c r="B80" t="s">
        <v>201</v>
      </c>
    </row>
    <row r="81" spans="2:2" x14ac:dyDescent="0.2">
      <c r="B81" t="s">
        <v>202</v>
      </c>
    </row>
    <row r="82" spans="2:2" x14ac:dyDescent="0.2">
      <c r="B82" t="s">
        <v>203</v>
      </c>
    </row>
    <row r="83" spans="2:2" x14ac:dyDescent="0.2">
      <c r="B83" t="s">
        <v>204</v>
      </c>
    </row>
    <row r="84" spans="2:2" x14ac:dyDescent="0.2">
      <c r="B84" t="s">
        <v>205</v>
      </c>
    </row>
    <row r="85" spans="2:2" x14ac:dyDescent="0.2">
      <c r="B85" t="s">
        <v>206</v>
      </c>
    </row>
    <row r="86" spans="2:2" x14ac:dyDescent="0.2">
      <c r="B86" t="s">
        <v>207</v>
      </c>
    </row>
    <row r="87" spans="2:2" x14ac:dyDescent="0.2">
      <c r="B87" t="s">
        <v>208</v>
      </c>
    </row>
    <row r="88" spans="2:2" x14ac:dyDescent="0.2">
      <c r="B88" t="s">
        <v>209</v>
      </c>
    </row>
    <row r="89" spans="2:2" x14ac:dyDescent="0.2">
      <c r="B89" t="s">
        <v>210</v>
      </c>
    </row>
    <row r="90" spans="2:2" x14ac:dyDescent="0.2">
      <c r="B90" t="s">
        <v>211</v>
      </c>
    </row>
    <row r="91" spans="2:2" x14ac:dyDescent="0.2">
      <c r="B91" t="s">
        <v>212</v>
      </c>
    </row>
    <row r="92" spans="2:2" x14ac:dyDescent="0.2">
      <c r="B92" t="s">
        <v>213</v>
      </c>
    </row>
    <row r="93" spans="2:2" x14ac:dyDescent="0.2">
      <c r="B93" t="s">
        <v>214</v>
      </c>
    </row>
    <row r="94" spans="2:2" x14ac:dyDescent="0.2">
      <c r="B94" t="s">
        <v>215</v>
      </c>
    </row>
    <row r="95" spans="2:2" x14ac:dyDescent="0.2">
      <c r="B95" t="s">
        <v>216</v>
      </c>
    </row>
    <row r="96" spans="2:2" x14ac:dyDescent="0.2">
      <c r="B96" t="s">
        <v>217</v>
      </c>
    </row>
    <row r="97" spans="2:2" x14ac:dyDescent="0.2">
      <c r="B97" t="s">
        <v>218</v>
      </c>
    </row>
    <row r="98" spans="2:2" x14ac:dyDescent="0.2">
      <c r="B98" t="s">
        <v>219</v>
      </c>
    </row>
    <row r="99" spans="2:2" x14ac:dyDescent="0.2">
      <c r="B99" t="s">
        <v>220</v>
      </c>
    </row>
    <row r="100" spans="2:2" x14ac:dyDescent="0.2">
      <c r="B100" t="s">
        <v>221</v>
      </c>
    </row>
    <row r="101" spans="2:2" x14ac:dyDescent="0.2">
      <c r="B101" t="s">
        <v>222</v>
      </c>
    </row>
    <row r="102" spans="2:2" x14ac:dyDescent="0.2">
      <c r="B102" t="s">
        <v>223</v>
      </c>
    </row>
    <row r="103" spans="2:2" x14ac:dyDescent="0.2">
      <c r="B103" t="s">
        <v>224</v>
      </c>
    </row>
    <row r="104" spans="2:2" x14ac:dyDescent="0.2">
      <c r="B104" t="s">
        <v>225</v>
      </c>
    </row>
    <row r="105" spans="2:2" x14ac:dyDescent="0.2">
      <c r="B105" t="s">
        <v>226</v>
      </c>
    </row>
    <row r="106" spans="2:2" x14ac:dyDescent="0.2">
      <c r="B106" t="s">
        <v>227</v>
      </c>
    </row>
    <row r="107" spans="2:2" x14ac:dyDescent="0.2">
      <c r="B107" t="s">
        <v>228</v>
      </c>
    </row>
    <row r="108" spans="2:2" x14ac:dyDescent="0.2">
      <c r="B108" t="s">
        <v>229</v>
      </c>
    </row>
    <row r="109" spans="2:2" x14ac:dyDescent="0.2">
      <c r="B109" t="s">
        <v>230</v>
      </c>
    </row>
    <row r="110" spans="2:2" x14ac:dyDescent="0.2">
      <c r="B110" t="s">
        <v>231</v>
      </c>
    </row>
    <row r="111" spans="2:2" x14ac:dyDescent="0.2">
      <c r="B111" t="s">
        <v>232</v>
      </c>
    </row>
    <row r="112" spans="2:2" x14ac:dyDescent="0.2">
      <c r="B112" t="s">
        <v>233</v>
      </c>
    </row>
    <row r="113" spans="2:2" x14ac:dyDescent="0.2">
      <c r="B113" t="s">
        <v>234</v>
      </c>
    </row>
    <row r="114" spans="2:2" x14ac:dyDescent="0.2">
      <c r="B114" t="s">
        <v>235</v>
      </c>
    </row>
    <row r="115" spans="2:2" x14ac:dyDescent="0.2">
      <c r="B115" t="s">
        <v>236</v>
      </c>
    </row>
    <row r="116" spans="2:2" x14ac:dyDescent="0.2">
      <c r="B116" t="s">
        <v>237</v>
      </c>
    </row>
    <row r="117" spans="2:2" x14ac:dyDescent="0.2">
      <c r="B117" t="s">
        <v>238</v>
      </c>
    </row>
    <row r="118" spans="2:2" x14ac:dyDescent="0.2">
      <c r="B118" t="s">
        <v>239</v>
      </c>
    </row>
    <row r="119" spans="2:2" x14ac:dyDescent="0.2">
      <c r="B119" t="s">
        <v>240</v>
      </c>
    </row>
    <row r="120" spans="2:2" x14ac:dyDescent="0.2">
      <c r="B120" t="s">
        <v>241</v>
      </c>
    </row>
    <row r="121" spans="2:2" x14ac:dyDescent="0.2">
      <c r="B121" t="s">
        <v>242</v>
      </c>
    </row>
    <row r="122" spans="2:2" x14ac:dyDescent="0.2">
      <c r="B122" t="s">
        <v>243</v>
      </c>
    </row>
    <row r="123" spans="2:2" x14ac:dyDescent="0.2">
      <c r="B123" t="s">
        <v>244</v>
      </c>
    </row>
    <row r="124" spans="2:2" x14ac:dyDescent="0.2">
      <c r="B124" t="s">
        <v>245</v>
      </c>
    </row>
    <row r="125" spans="2:2" x14ac:dyDescent="0.2">
      <c r="B125" t="s">
        <v>246</v>
      </c>
    </row>
    <row r="126" spans="2:2" x14ac:dyDescent="0.2">
      <c r="B126" t="s">
        <v>247</v>
      </c>
    </row>
    <row r="127" spans="2:2" x14ac:dyDescent="0.2">
      <c r="B127" t="s">
        <v>248</v>
      </c>
    </row>
    <row r="128" spans="2:2" x14ac:dyDescent="0.2">
      <c r="B128" t="s">
        <v>249</v>
      </c>
    </row>
    <row r="129" spans="2:2" x14ac:dyDescent="0.2">
      <c r="B129" t="s">
        <v>250</v>
      </c>
    </row>
    <row r="130" spans="2:2" x14ac:dyDescent="0.2">
      <c r="B130" t="s">
        <v>251</v>
      </c>
    </row>
    <row r="131" spans="2:2" x14ac:dyDescent="0.2">
      <c r="B131" t="s">
        <v>252</v>
      </c>
    </row>
    <row r="132" spans="2:2" x14ac:dyDescent="0.2">
      <c r="B132" t="s">
        <v>253</v>
      </c>
    </row>
    <row r="133" spans="2:2" x14ac:dyDescent="0.2">
      <c r="B133" t="s">
        <v>254</v>
      </c>
    </row>
    <row r="134" spans="2:2" x14ac:dyDescent="0.2">
      <c r="B134" t="s">
        <v>255</v>
      </c>
    </row>
    <row r="135" spans="2:2" x14ac:dyDescent="0.2">
      <c r="B135" t="s">
        <v>256</v>
      </c>
    </row>
    <row r="136" spans="2:2" x14ac:dyDescent="0.2">
      <c r="B136" t="s">
        <v>257</v>
      </c>
    </row>
    <row r="137" spans="2:2" x14ac:dyDescent="0.2">
      <c r="B137" t="s">
        <v>258</v>
      </c>
    </row>
    <row r="138" spans="2:2" x14ac:dyDescent="0.2">
      <c r="B138" t="s">
        <v>259</v>
      </c>
    </row>
    <row r="139" spans="2:2" x14ac:dyDescent="0.2">
      <c r="B139" t="s">
        <v>260</v>
      </c>
    </row>
    <row r="140" spans="2:2" x14ac:dyDescent="0.2">
      <c r="B140" t="s">
        <v>261</v>
      </c>
    </row>
    <row r="141" spans="2:2" x14ac:dyDescent="0.2">
      <c r="B141" t="s">
        <v>262</v>
      </c>
    </row>
    <row r="142" spans="2:2" x14ac:dyDescent="0.2">
      <c r="B142" t="s">
        <v>263</v>
      </c>
    </row>
    <row r="143" spans="2:2" x14ac:dyDescent="0.2">
      <c r="B143" t="s">
        <v>264</v>
      </c>
    </row>
    <row r="144" spans="2:2" x14ac:dyDescent="0.2">
      <c r="B144" t="s">
        <v>265</v>
      </c>
    </row>
    <row r="145" spans="2:2" x14ac:dyDescent="0.2">
      <c r="B145" t="s">
        <v>266</v>
      </c>
    </row>
    <row r="146" spans="2:2" x14ac:dyDescent="0.2">
      <c r="B146" t="s">
        <v>267</v>
      </c>
    </row>
    <row r="147" spans="2:2" x14ac:dyDescent="0.2">
      <c r="B147" t="s">
        <v>268</v>
      </c>
    </row>
    <row r="148" spans="2:2" x14ac:dyDescent="0.2">
      <c r="B148" t="s">
        <v>269</v>
      </c>
    </row>
    <row r="149" spans="2:2" x14ac:dyDescent="0.2">
      <c r="B149" t="s">
        <v>270</v>
      </c>
    </row>
    <row r="150" spans="2:2" x14ac:dyDescent="0.2">
      <c r="B150" t="s">
        <v>271</v>
      </c>
    </row>
    <row r="151" spans="2:2" x14ac:dyDescent="0.2">
      <c r="B151" t="s">
        <v>272</v>
      </c>
    </row>
    <row r="152" spans="2:2" x14ac:dyDescent="0.2">
      <c r="B152" t="s">
        <v>273</v>
      </c>
    </row>
    <row r="153" spans="2:2" x14ac:dyDescent="0.2">
      <c r="B153" t="s">
        <v>274</v>
      </c>
    </row>
    <row r="154" spans="2:2" x14ac:dyDescent="0.2">
      <c r="B154" t="s">
        <v>275</v>
      </c>
    </row>
    <row r="155" spans="2:2" x14ac:dyDescent="0.2">
      <c r="B155" t="s">
        <v>276</v>
      </c>
    </row>
    <row r="156" spans="2:2" x14ac:dyDescent="0.2">
      <c r="B156" t="s">
        <v>277</v>
      </c>
    </row>
    <row r="157" spans="2:2" x14ac:dyDescent="0.2">
      <c r="B157" t="s">
        <v>278</v>
      </c>
    </row>
    <row r="158" spans="2:2" x14ac:dyDescent="0.2">
      <c r="B158" t="s">
        <v>279</v>
      </c>
    </row>
    <row r="159" spans="2:2" x14ac:dyDescent="0.2">
      <c r="B159" t="s">
        <v>280</v>
      </c>
    </row>
    <row r="160" spans="2:2" x14ac:dyDescent="0.2">
      <c r="B160" t="s">
        <v>281</v>
      </c>
    </row>
    <row r="161" spans="2:2" x14ac:dyDescent="0.2">
      <c r="B161" t="s">
        <v>282</v>
      </c>
    </row>
    <row r="162" spans="2:2" x14ac:dyDescent="0.2">
      <c r="B162" t="s">
        <v>283</v>
      </c>
    </row>
    <row r="163" spans="2:2" x14ac:dyDescent="0.2">
      <c r="B163" t="s">
        <v>284</v>
      </c>
    </row>
    <row r="164" spans="2:2" x14ac:dyDescent="0.2">
      <c r="B164" t="s">
        <v>285</v>
      </c>
    </row>
    <row r="165" spans="2:2" x14ac:dyDescent="0.2">
      <c r="B165" t="s">
        <v>286</v>
      </c>
    </row>
    <row r="166" spans="2:2" x14ac:dyDescent="0.2">
      <c r="B166" t="s">
        <v>287</v>
      </c>
    </row>
    <row r="167" spans="2:2" x14ac:dyDescent="0.2">
      <c r="B167" t="s">
        <v>288</v>
      </c>
    </row>
    <row r="168" spans="2:2" x14ac:dyDescent="0.2">
      <c r="B168" t="s">
        <v>289</v>
      </c>
    </row>
    <row r="169" spans="2:2" x14ac:dyDescent="0.2">
      <c r="B169" t="s">
        <v>290</v>
      </c>
    </row>
    <row r="170" spans="2:2" x14ac:dyDescent="0.2">
      <c r="B170" t="s">
        <v>291</v>
      </c>
    </row>
    <row r="171" spans="2:2" x14ac:dyDescent="0.2">
      <c r="B171" t="s">
        <v>292</v>
      </c>
    </row>
    <row r="172" spans="2:2" x14ac:dyDescent="0.2">
      <c r="B172" t="s">
        <v>293</v>
      </c>
    </row>
    <row r="173" spans="2:2" x14ac:dyDescent="0.2">
      <c r="B173" t="s">
        <v>294</v>
      </c>
    </row>
    <row r="174" spans="2:2" x14ac:dyDescent="0.2">
      <c r="B174" t="s">
        <v>295</v>
      </c>
    </row>
    <row r="175" spans="2:2" x14ac:dyDescent="0.2">
      <c r="B175" t="s">
        <v>296</v>
      </c>
    </row>
    <row r="176" spans="2:2" x14ac:dyDescent="0.2">
      <c r="B176" t="s">
        <v>297</v>
      </c>
    </row>
    <row r="177" spans="2:2" x14ac:dyDescent="0.2">
      <c r="B177" t="s">
        <v>298</v>
      </c>
    </row>
    <row r="178" spans="2:2" x14ac:dyDescent="0.2">
      <c r="B178" t="s">
        <v>299</v>
      </c>
    </row>
    <row r="179" spans="2:2" x14ac:dyDescent="0.2">
      <c r="B179" t="s">
        <v>300</v>
      </c>
    </row>
    <row r="180" spans="2:2" x14ac:dyDescent="0.2">
      <c r="B180" t="s">
        <v>301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BC6F703ADD5C48B5E0E3DD9C00F8E1" ma:contentTypeVersion="16" ma:contentTypeDescription="新しいドキュメントを作成します。" ma:contentTypeScope="" ma:versionID="f0093c476991bdfce5fb5ce80729ff63">
  <xsd:schema xmlns:xsd="http://www.w3.org/2001/XMLSchema" xmlns:xs="http://www.w3.org/2001/XMLSchema" xmlns:p="http://schemas.microsoft.com/office/2006/metadata/properties" xmlns:ns2="2b865993-42ae-49b0-8878-8834290ebd90" xmlns:ns3="85ec59af-1a16-40a0-b163-384e34c79a5c" targetNamespace="http://schemas.microsoft.com/office/2006/metadata/properties" ma:root="true" ma:fieldsID="4f3fe27f56d80612b10acb6516c9f12e" ns2:_="" ns3:_="">
    <xsd:import namespace="2b865993-42ae-49b0-8878-8834290ebd90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65993-42ae-49b0-8878-8834290ebd90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ff71819-33b2-4e79-8ab2-d0e5a9ca45ab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b865993-42ae-49b0-8878-8834290ebd90" xsi:nil="true"/>
    <TaxCatchAll xmlns="85ec59af-1a16-40a0-b163-384e34c79a5c" xsi:nil="true"/>
    <lcf76f155ced4ddcb4097134ff3c332f xmlns="2b865993-42ae-49b0-8878-8834290ebd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271D4-33BB-487E-88F8-DCE4ABD4A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65993-42ae-49b0-8878-8834290ebd90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7B2CE-27F5-4A10-A652-AED12C6A49B2}">
  <ds:schemaRefs>
    <ds:schemaRef ds:uri="http://purl.org/dc/dcmitype/"/>
    <ds:schemaRef ds:uri="http://schemas.microsoft.com/office/infopath/2007/PartnerControls"/>
    <ds:schemaRef ds:uri="85ec59af-1a16-40a0-b163-384e34c79a5c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b865993-42ae-49b0-8878-8834290ebd90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A8878-DFB0-4E26-844D-FF2353F9D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231</vt:i4>
      </vt:variant>
    </vt:vector>
  </HeadingPairs>
  <TitlesOfParts>
    <vt:vector size="236" baseType="lpstr">
      <vt:lpstr>協定の概要・加算措置</vt:lpstr>
      <vt:lpstr>交付額・配分・使途</vt:lpstr>
      <vt:lpstr>活動内容</vt:lpstr>
      <vt:lpstr>体制整備実施状況</vt:lpstr>
      <vt:lpstr>市町村名</vt:lpstr>
      <vt:lpstr>協定の概要・加算措置!Print_Area</vt:lpstr>
      <vt:lpstr>交付額・配分・使途!Print_Area</vt:lpstr>
      <vt:lpstr>体制整備実施状況!Print_Area</vt:lpstr>
      <vt:lpstr>体制整備実施状況!Print_Titles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勝</dc:creator>
  <cp:lastModifiedBy>舟生　栞</cp:lastModifiedBy>
  <cp:lastPrinted>2025-07-11T07:31:24Z</cp:lastPrinted>
  <dcterms:created xsi:type="dcterms:W3CDTF">2005-06-24T07:25:05Z</dcterms:created>
  <dcterms:modified xsi:type="dcterms:W3CDTF">2025-07-11T07:31:28Z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0x01010078BC6F703ADD5C48B5E0E3DD9C00F8E1</vt:lpwstr>
  </property>
  <property fmtid="{D5CDD505-2E9C-101B-9397-08002B2CF9AE}" pid="3" name="MediaServiceImageTags">
    <vt:lpwstr/>
  </property>
</Properties>
</file>