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172.17.1.131\共有フォルダ\01総務課\06財政係\14.財政状況資料集\R07（R06決算）\R08.03.06〆 令和6年度財政状況資料集の作成等について●\"/>
    </mc:Choice>
  </mc:AlternateContent>
  <xr:revisionPtr revIDLastSave="0" documentId="13_ncr:1_{A7183E99-26D4-4C5F-B382-B60A08DD79A7}" xr6:coauthVersionLast="36" xr6:coauthVersionMax="36" xr10:uidLastSave="{00000000-0000-0000-0000-000000000000}"/>
  <bookViews>
    <workbookView xWindow="0" yWindow="0" windowWidth="19752" windowHeight="7968" tabRatio="853"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36" i="10"/>
  <c r="CO35" i="10"/>
  <c r="BE35" i="10"/>
  <c r="C35" i="10"/>
  <c r="CO34" i="10"/>
  <c r="BW34" i="10"/>
  <c r="BW35" i="10" s="1"/>
  <c r="BW36" i="10" s="1"/>
  <c r="BW37" i="10" s="1"/>
  <c r="BW38" i="10" s="1"/>
  <c r="BW39" i="10" s="1"/>
  <c r="BW40" i="10" s="1"/>
  <c r="BW41" i="10" s="1"/>
  <c r="BW42" i="10" s="1"/>
  <c r="C34" i="10"/>
  <c r="U34" i="10" l="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BE34" i="10" l="1"/>
</calcChain>
</file>

<file path=xl/sharedStrings.xml><?xml version="1.0" encoding="utf-8"?>
<sst xmlns="http://schemas.openxmlformats.org/spreadsheetml/2006/main" count="1089" uniqueCount="562">
  <si>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</si>
  <si>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</si>
  <si>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</si>
  <si>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</si>
  <si>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</si>
  <si>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</si>
  <si>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</si>
  <si>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</si>
  <si>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</si>
  <si>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</si>
  <si>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</si>
  <si>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</si>
  <si>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</si>
  <si>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</si>
  <si>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</si>
  <si>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</si>
  <si>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</si>
  <si>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</si>
  <si>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</si>
  <si>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</si>
  <si>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</si>
  <si>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</si>
  <si>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</si>
  <si>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</si>
  <si>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</si>
  <si>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</si>
  <si>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</si>
  <si>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</si>
  <si>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</si>
  <si>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</si>
  <si>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</si>
  <si>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</si>
  <si>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</si>
  <si>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</si>
  <si>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</si>
  <si>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</si>
  <si>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</si>
  <si>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</si>
  <si>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</si>
  <si>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</si>
  <si>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</si>
  <si>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</si>
  <si>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</si>
  <si>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</si>
  <si>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</si>
  <si>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</si>
  <si>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</si>
  <si>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</si>
  <si>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</si>
  <si>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</si>
  <si>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</si>
  <si>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</si>
  <si>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</si>
  <si>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</si>
  <si>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</si>
  <si>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</si>
  <si>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</si>
  <si>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</si>
  <si>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</si>
  <si>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</si>
  <si>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</si>
  <si>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</si>
  <si>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</si>
  <si>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</si>
  <si>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</si>
  <si>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</si>
  <si>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</si>
  <si>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</si>
  <si>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</si>
  <si>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</si>
  <si>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</si>
  <si>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</si>
  <si>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</si>
  <si>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</si>
  <si>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</si>
  <si>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</si>
  <si>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</si>
  <si>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</si>
  <si>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</si>
  <si>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山形県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</si>
  <si>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</si>
  <si>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</si>
  <si>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</si>
  <si>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</si>
  <si>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</si>
  <si>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</si>
  <si>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</si>
  <si>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</si>
  <si>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</si>
  <si>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</si>
  <si>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</si>
  <si>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</si>
  <si>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</si>
  <si>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</si>
  <si>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真室川町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</si>
  <si>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</si>
  <si>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</si>
  <si>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</si>
  <si>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</si>
  <si>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</si>
  <si>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</si>
  <si>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</si>
  <si>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</si>
  <si>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</si>
  <si>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</si>
  <si>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</si>
  <si>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</si>
  <si>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</si>
  <si>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</si>
  <si>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</si>
  <si>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</si>
  <si>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</si>
  <si>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</si>
  <si>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</si>
  <si>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</si>
  <si>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</si>
  <si>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</si>
  <si>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</si>
  <si>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</si>
  <si>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</si>
  <si>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</si>
  <si>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</si>
  <si>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</si>
  <si>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</si>
  <si>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</si>
  <si>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</si>
  <si>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</si>
  <si>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</si>
  <si>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</si>
  <si>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</si>
  <si>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</si>
  <si>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</si>
  <si>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</si>
  <si>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</si>
  <si>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</si>
  <si>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</si>
  <si>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</si>
  <si>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</si>
  <si>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</si>
  <si>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</si>
  <si>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</si>
  <si>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-2.6</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</si>
  <si>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</si>
  <si>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</si>
  <si>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</si>
  <si>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</si>
  <si>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</si>
  <si>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</si>
  <si>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</si>
  <si>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</si>
  <si>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</si>
  <si>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</si>
  <si>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</si>
  <si>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</si>
  <si>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</si>
  <si>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</si>
  <si>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</si>
  <si>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</si>
  <si>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</si>
  <si>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</si>
  <si>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</si>
  <si>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</si>
  <si>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</si>
  <si>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</si>
  <si>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</si>
  <si>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</si>
  <si>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</si>
  <si>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</si>
  <si>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</si>
  <si>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</si>
  <si>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</si>
  <si>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</si>
  <si>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</si>
  <si>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</si>
  <si>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</si>
  <si>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</si>
  <si>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</si>
  <si>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</si>
  <si>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</si>
  <si>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</si>
  <si>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</si>
  <si>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</si>
  <si>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</si>
  <si>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</si>
  <si>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</si>
  <si>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</si>
  <si>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</si>
  <si>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</si>
  <si>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</si>
  <si>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</si>
  <si>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</si>
  <si>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</si>
  <si>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</si>
  <si>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</si>
  <si>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</si>
  <si>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</si>
  <si>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</si>
  <si>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</si>
  <si>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</si>
  <si>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</si>
  <si>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</si>
  <si>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</si>
  <si>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</si>
  <si>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山形県真室川町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</si>
  <si>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</si>
  <si>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</si>
  <si>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</si>
  <si>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</si>
  <si>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</si>
  <si>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</si>
  <si>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</si>
  <si>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</si>
  <si>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</si>
  <si>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</si>
  <si>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</si>
  <si>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</si>
  <si>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</si>
  <si>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</si>
  <si>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</si>
  <si>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</si>
  <si>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</si>
  <si>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</si>
  <si>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</si>
  <si>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</si>
  <si>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</si>
  <si>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</si>
  <si>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</si>
  <si>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</si>
  <si>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</si>
  <si>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</si>
  <si>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</si>
  <si>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</si>
  <si>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</si>
  <si>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</si>
  <si>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</si>
  <si>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</si>
  <si>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</si>
  <si>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</si>
  <si>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</si>
  <si>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</si>
  <si>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</si>
  <si>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</si>
  <si>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</si>
  <si>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</si>
  <si>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</si>
  <si>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</si>
  <si>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</si>
  <si>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</si>
  <si>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</si>
  <si>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</si>
  <si>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</si>
  <si>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</si>
  <si>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</si>
  <si>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</si>
  <si>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</si>
  <si>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</si>
  <si>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</si>
  <si>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</si>
  <si>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</si>
  <si>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</si>
  <si>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</si>
  <si>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</si>
  <si>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</si>
  <si>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</si>
  <si>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</si>
  <si>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</si>
  <si>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</si>
  <si>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</si>
  <si>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</si>
  <si>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</si>
  <si>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</si>
  <si>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</si>
  <si>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</si>
  <si>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</si>
  <si>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</si>
  <si>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</si>
  <si>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</si>
  <si>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</si>
  <si>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</si>
  <si>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</si>
  <si>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</si>
  <si>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</si>
  <si>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</si>
  <si>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</si>
  <si>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</si>
  <si>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</si>
  <si>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</si>
  <si>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</si>
  <si>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</si>
  <si>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</si>
  <si>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</si>
  <si>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</si>
  <si>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</si>
  <si>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</si>
  <si>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</si>
  <si>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</si>
  <si>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</si>
  <si>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</si>
  <si>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</si>
  <si>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</si>
  <si>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</si>
  <si>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</si>
  <si>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</si>
  <si>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</si>
  <si>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</si>
  <si>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</si>
  <si>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</si>
  <si>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</si>
  <si>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</si>
  <si>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</si>
  <si>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</si>
  <si>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</si>
  <si>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</si>
  <si>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</si>
  <si>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</si>
  <si>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</si>
  <si>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</si>
  <si>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</si>
  <si>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</si>
  <si>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</si>
  <si>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</si>
  <si>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</si>
  <si>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</si>
  <si>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</si>
  <si>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</si>
  <si>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</si>
  <si>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</si>
  <si>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</si>
  <si>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</si>
  <si>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</si>
  <si>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</si>
  <si>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観光施設</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</si>
  <si>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</si>
  <si>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</si>
  <si>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</si>
  <si>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</si>
  <si>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</si>
  <si>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</si>
  <si>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</si>
  <si>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</si>
  <si>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</si>
  <si>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</si>
  <si>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</si>
  <si>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</si>
  <si>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</si>
  <si>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</si>
  <si>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</si>
  <si>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</si>
  <si>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</si>
  <si>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</si>
  <si>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</si>
  <si>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</si>
  <si>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</si>
  <si>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</si>
  <si>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山形県真室川町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</si>
  <si>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</si>
  <si>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</si>
  <si>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</si>
  <si>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</si>
  <si>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</si>
  <si>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</si>
  <si>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</si>
  <si>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</si>
  <si>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</si>
  <si>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</si>
  <si>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</si>
  <si>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</si>
  <si>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</si>
  <si>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</si>
  <si>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</si>
  <si>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</si>
  <si>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</si>
  <si>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</si>
  <si>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</si>
  <si>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</si>
  <si>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</si>
  <si>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</si>
  <si>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</si>
  <si>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</si>
  <si>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</si>
  <si>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</si>
  <si>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</si>
  <si>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</si>
  <si>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</si>
  <si>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</si>
  <si>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</si>
  <si>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</si>
  <si>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</si>
  <si>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</si>
  <si>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</si>
  <si>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</si>
  <si>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真室川町水道事業特別会計</t>
    <phoneticPr fontId="5"/>
  </si>
  <si>
    <t>法適用企業</t>
    <phoneticPr fontId="5"/>
  </si>
  <si>
    <t>病院事業会計</t>
    <phoneticPr fontId="5"/>
  </si>
  <si>
    <t>真室川町公共下水道事業特別会計</t>
    <phoneticPr fontId="5"/>
  </si>
  <si>
    <t>まむろ川温泉梅里苑事業特別会計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</si>
  <si>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</si>
  <si>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</si>
  <si>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</si>
  <si>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</si>
  <si>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</si>
  <si>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</si>
  <si>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</si>
  <si>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</si>
  <si>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</si>
  <si>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</si>
  <si>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</si>
  <si>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</si>
  <si>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</si>
  <si>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</si>
  <si>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</si>
  <si>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</si>
  <si>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</si>
  <si>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</si>
  <si>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</si>
  <si>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</si>
  <si>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</si>
  <si>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</si>
  <si>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</si>
  <si>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</si>
  <si>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</si>
  <si>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</si>
  <si>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</si>
  <si>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</si>
  <si>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</si>
  <si>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</si>
  <si>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</si>
  <si>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</si>
  <si>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</si>
  <si>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</si>
  <si>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</si>
  <si>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</si>
  <si>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</si>
  <si>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</si>
  <si>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</si>
  <si>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</si>
  <si>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</si>
  <si>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</si>
  <si>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</si>
  <si>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</si>
  <si>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</si>
  <si>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</si>
  <si>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</si>
  <si>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</si>
  <si>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</si>
  <si>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</si>
  <si>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</si>
  <si>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</si>
  <si>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</si>
  <si>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</si>
  <si>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</si>
  <si>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</si>
  <si>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</si>
  <si>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</si>
  <si>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</si>
  <si>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</si>
  <si>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</si>
  <si>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</si>
  <si>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</si>
  <si>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</si>
  <si>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</si>
  <si>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</si>
  <si>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</si>
  <si>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</si>
  <si>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</si>
  <si>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</si>
  <si>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</si>
  <si>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</si>
  <si>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</si>
  <si>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</si>
  <si>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</si>
  <si>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</si>
  <si>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</si>
  <si>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</si>
  <si>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</si>
  <si>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</si>
  <si>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</si>
  <si>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</si>
  <si>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</si>
  <si>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</si>
  <si>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</si>
  <si>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</si>
  <si>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</si>
  <si>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</si>
  <si>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</si>
  <si>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</si>
  <si>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</si>
  <si>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</si>
  <si>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</si>
  <si>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</si>
  <si>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</si>
  <si>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</si>
  <si>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</si>
  <si>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</si>
  <si>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</si>
  <si>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</si>
  <si>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</si>
  <si>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</si>
  <si>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</si>
  <si>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</si>
  <si>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</si>
  <si>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</si>
  <si>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</si>
  <si>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</si>
  <si>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</si>
  <si>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</si>
  <si>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</si>
  <si>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</si>
  <si>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</si>
  <si>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</si>
  <si>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</si>
  <si>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</si>
  <si>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</si>
  <si>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</si>
  <si>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</si>
  <si>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</si>
  <si>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</si>
  <si>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</si>
  <si>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</si>
  <si>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</si>
  <si>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</si>
  <si>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</si>
  <si>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</si>
  <si>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</si>
  <si>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</si>
  <si>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</si>
  <si>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</si>
  <si>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</si>
  <si>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</si>
  <si>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</si>
  <si>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</si>
  <si>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</si>
  <si>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3.27</t>
  </si>
  <si>
    <t>病院事業会計</t>
  </si>
  <si>
    <t>真室川町水道事業特別会計</t>
  </si>
  <si>
    <t>一般会計</t>
  </si>
  <si>
    <t>介護保険特別会計</t>
  </si>
  <si>
    <t>真室川町公共下水道事業特別会計</t>
  </si>
  <si>
    <t>まむろ川温泉梅里苑事業特別会計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</si>
  <si>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</si>
  <si>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</si>
  <si>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</si>
  <si>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</si>
  <si>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</si>
  <si>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</si>
  <si>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</si>
  <si>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</si>
  <si>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</si>
  <si>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</si>
  <si>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山形県消防補償等組合</t>
    <rPh sb="0" eb="2">
      <t>ヤマガタ</t>
    </rPh>
    <rPh sb="2" eb="3">
      <t>ケン</t>
    </rPh>
    <rPh sb="3" eb="5">
      <t>ショウボウ</t>
    </rPh>
    <rPh sb="5" eb="7">
      <t>ホショウ</t>
    </rPh>
    <rPh sb="7" eb="8">
      <t>トウ</t>
    </rPh>
    <rPh sb="8" eb="10">
      <t>クミアイ</t>
    </rPh>
    <phoneticPr fontId="2"/>
  </si>
  <si>
    <t>山形県自治会館管理組合</t>
    <rPh sb="0" eb="2">
      <t>ヤマガタ</t>
    </rPh>
    <rPh sb="2" eb="3">
      <t>ケン</t>
    </rPh>
    <rPh sb="3" eb="5">
      <t>ジチ</t>
    </rPh>
    <rPh sb="5" eb="7">
      <t>カイカン</t>
    </rPh>
    <rPh sb="7" eb="9">
      <t>カンリ</t>
    </rPh>
    <rPh sb="9" eb="11">
      <t>クミアイ</t>
    </rPh>
    <phoneticPr fontId="2"/>
  </si>
  <si>
    <t>山形県市町村職員退職手当組合</t>
    <rPh sb="0" eb="2">
      <t>ヤマガタ</t>
    </rPh>
    <rPh sb="2" eb="3">
      <t>ケン</t>
    </rPh>
    <rPh sb="3" eb="6">
      <t>シチョウソン</t>
    </rPh>
    <rPh sb="6" eb="8">
      <t>ショクイン</t>
    </rPh>
    <rPh sb="8" eb="10">
      <t>タイショク</t>
    </rPh>
    <rPh sb="10" eb="12">
      <t>テアテ</t>
    </rPh>
    <rPh sb="12" eb="14">
      <t>クミアイ</t>
    </rPh>
    <phoneticPr fontId="2"/>
  </si>
  <si>
    <t>山形県市町村交通災害共済組合</t>
    <rPh sb="0" eb="2">
      <t>ヤマガタ</t>
    </rPh>
    <rPh sb="2" eb="3">
      <t>ケン</t>
    </rPh>
    <rPh sb="3" eb="6">
      <t>シチョウソン</t>
    </rPh>
    <rPh sb="6" eb="8">
      <t>コウツウ</t>
    </rPh>
    <rPh sb="8" eb="10">
      <t>サイガイ</t>
    </rPh>
    <rPh sb="10" eb="12">
      <t>キョウサイ</t>
    </rPh>
    <rPh sb="12" eb="14">
      <t>クミアイ</t>
    </rPh>
    <phoneticPr fontId="2"/>
  </si>
  <si>
    <t>最上広域市町村圏事務組合</t>
    <rPh sb="0" eb="2">
      <t>モガミ</t>
    </rPh>
    <rPh sb="2" eb="4">
      <t>コウイキ</t>
    </rPh>
    <rPh sb="4" eb="7">
      <t>シチョウソン</t>
    </rPh>
    <rPh sb="7" eb="8">
      <t>ケン</t>
    </rPh>
    <rPh sb="8" eb="10">
      <t>ジム</t>
    </rPh>
    <rPh sb="10" eb="12">
      <t>クミアイ</t>
    </rPh>
    <phoneticPr fontId="2"/>
  </si>
  <si>
    <t>最上地区広域連合（普通会計分）</t>
    <rPh sb="0" eb="2">
      <t>モガミ</t>
    </rPh>
    <rPh sb="2" eb="4">
      <t>チク</t>
    </rPh>
    <rPh sb="4" eb="6">
      <t>コウイキ</t>
    </rPh>
    <rPh sb="6" eb="8">
      <t>レンゴウ</t>
    </rPh>
    <rPh sb="9" eb="11">
      <t>フツウ</t>
    </rPh>
    <rPh sb="11" eb="13">
      <t>カイケイ</t>
    </rPh>
    <rPh sb="13" eb="14">
      <t>ブン</t>
    </rPh>
    <phoneticPr fontId="2"/>
  </si>
  <si>
    <t>最上地区広域連合（事業会計分）</t>
    <rPh sb="0" eb="2">
      <t>モガミ</t>
    </rPh>
    <rPh sb="2" eb="4">
      <t>チク</t>
    </rPh>
    <rPh sb="4" eb="6">
      <t>コウイキ</t>
    </rPh>
    <rPh sb="6" eb="8">
      <t>レンゴウ</t>
    </rPh>
    <rPh sb="9" eb="11">
      <t>ジギョウ</t>
    </rPh>
    <rPh sb="11" eb="13">
      <t>カイケイ</t>
    </rPh>
    <rPh sb="13" eb="14">
      <t>ブン</t>
    </rPh>
    <phoneticPr fontId="2"/>
  </si>
  <si>
    <t>山形県後期高齢者医療広域連合（普通会計分）</t>
    <rPh sb="0" eb="2">
      <t>ヤマガタ</t>
    </rPh>
    <rPh sb="2" eb="3">
      <t>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2"/>
  </si>
  <si>
    <t>山形県後期高齢者医療広域連合（事業会計分）</t>
    <rPh sb="0" eb="2">
      <t>ヤマガタ</t>
    </rPh>
    <rPh sb="2" eb="3">
      <t>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2"/>
  </si>
  <si>
    <t>町有施設整備基金</t>
    <rPh sb="0" eb="2">
      <t>チョウユウ</t>
    </rPh>
    <rPh sb="2" eb="4">
      <t>シセツ</t>
    </rPh>
    <rPh sb="4" eb="6">
      <t>セイビ</t>
    </rPh>
    <rPh sb="6" eb="8">
      <t>キキン</t>
    </rPh>
    <phoneticPr fontId="5"/>
  </si>
  <si>
    <t>森林環境譲与税基金</t>
    <rPh sb="0" eb="2">
      <t>シンリン</t>
    </rPh>
    <rPh sb="2" eb="4">
      <t>カンキョウ</t>
    </rPh>
    <rPh sb="4" eb="6">
      <t>ジョウヨ</t>
    </rPh>
    <rPh sb="6" eb="7">
      <t>ゼイ</t>
    </rPh>
    <rPh sb="7" eb="9">
      <t>キキン</t>
    </rPh>
    <phoneticPr fontId="5"/>
  </si>
  <si>
    <t>青木推奨基金</t>
    <rPh sb="0" eb="2">
      <t>アオキ</t>
    </rPh>
    <rPh sb="2" eb="4">
      <t>スイショウ</t>
    </rPh>
    <rPh sb="4" eb="6">
      <t>キキン</t>
    </rPh>
    <phoneticPr fontId="5"/>
  </si>
  <si>
    <t>新型コロナウイルス感染症対策資金利子補給基金</t>
    <rPh sb="0" eb="2">
      <t>シンガタ</t>
    </rPh>
    <rPh sb="9" eb="12">
      <t>カンセンショウ</t>
    </rPh>
    <rPh sb="12" eb="14">
      <t>タイサク</t>
    </rPh>
    <rPh sb="14" eb="16">
      <t>シキン</t>
    </rPh>
    <rPh sb="16" eb="18">
      <t>リシ</t>
    </rPh>
    <rPh sb="18" eb="20">
      <t>ホキュウ</t>
    </rPh>
    <rPh sb="20" eb="22">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</si>
</sst>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F3EE-4D07-99C7-FBBDDE39A0F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377216</c:v>
                </c:pt>
                <c:pt idx="1">
                  <c:v>135560</c:v>
                </c:pt>
                <c:pt idx="2">
                  <c:v>166161</c:v>
                </c:pt>
                <c:pt idx="3">
                  <c:v>180499</c:v>
                </c:pt>
                <c:pt idx="4">
                  <c:v>152699</c:v>
                </c:pt>
              </c:numCache>
            </c:numRef>
          </c:val>
          <c:smooth val="0"/>
          <c:extLst>
            <c:ext xmlns:c16="http://schemas.microsoft.com/office/drawing/2014/chart" uri="{C3380CC4-5D6E-409C-BE32-E72D297353CC}">
              <c16:uniqueId val="{00000001-F3EE-4D07-99C7-FBBDDE39A0F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6.54</c:v>
                </c:pt>
                <c:pt idx="1">
                  <c:v>10.77</c:v>
                </c:pt>
                <c:pt idx="2">
                  <c:v>4.72</c:v>
                </c:pt>
                <c:pt idx="3">
                  <c:v>4.8</c:v>
                </c:pt>
                <c:pt idx="4">
                  <c:v>4.6500000000000004</c:v>
                </c:pt>
              </c:numCache>
            </c:numRef>
          </c:val>
          <c:extLst>
            <c:ext xmlns:c16="http://schemas.microsoft.com/office/drawing/2014/chart" uri="{C3380CC4-5D6E-409C-BE32-E72D297353CC}">
              <c16:uniqueId val="{00000000-48D3-4AD6-87F8-4B56B2C100B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16.670000000000002</c:v>
                </c:pt>
                <c:pt idx="1">
                  <c:v>15.75</c:v>
                </c:pt>
                <c:pt idx="2">
                  <c:v>23.97</c:v>
                </c:pt>
                <c:pt idx="3">
                  <c:v>28.83</c:v>
                </c:pt>
                <c:pt idx="4">
                  <c:v>28.06</c:v>
                </c:pt>
              </c:numCache>
            </c:numRef>
          </c:val>
          <c:extLst>
            <c:ext xmlns:c16="http://schemas.microsoft.com/office/drawing/2014/chart" uri="{C3380CC4-5D6E-409C-BE32-E72D297353CC}">
              <c16:uniqueId val="{00000001-48D3-4AD6-87F8-4B56B2C100B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-3.27</c:v>
                </c:pt>
                <c:pt idx="1">
                  <c:v>10.82</c:v>
                </c:pt>
                <c:pt idx="2">
                  <c:v>8.0299999999999994</c:v>
                </c:pt>
                <c:pt idx="3">
                  <c:v>4.71</c:v>
                </c:pt>
                <c:pt idx="4">
                  <c:v>4.47</c:v>
                </c:pt>
              </c:numCache>
            </c:numRef>
          </c:val>
          <c:smooth val="0"/>
          <c:extLst>
            <c:ext xmlns:c16="http://schemas.microsoft.com/office/drawing/2014/chart" uri="{C3380CC4-5D6E-409C-BE32-E72D297353CC}">
              <c16:uniqueId val="{00000002-48D3-4AD6-87F8-4B56B2C100B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C69-401F-A1A2-FAA818E6829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C69-401F-A1A2-FAA818E68298}"/>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2-AC69-401F-A1A2-FAA818E68298}"/>
            </c:ext>
          </c:extLst>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extLst>
            <c:ext xmlns:c16="http://schemas.microsoft.com/office/drawing/2014/chart" uri="{C3380CC4-5D6E-409C-BE32-E72D297353CC}">
              <c16:uniqueId val="{00000003-AC69-401F-A1A2-FAA818E68298}"/>
            </c:ext>
          </c:extLst>
        </c:ser>
        <c:ser>
          <c:idx val="4"/>
          <c:order val="4"/>
          <c:tx>
            <c:strRef>
              <c:f>データシート!$A$31</c:f>
              <c:strCache>
                <c:ptCount val="1"/>
                <c:pt idx="0">
                  <c:v>まむろ川温泉梅里苑事業特別会計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0.14000000000000001</c:v>
                </c:pt>
                <c:pt idx="2">
                  <c:v>#N/A</c:v>
                </c:pt>
                <c:pt idx="3">
                  <c:v>0.03</c:v>
                </c:pt>
                <c:pt idx="4">
                  <c:v>#N/A</c:v>
                </c:pt>
                <c:pt idx="5">
                  <c:v>0.02</c:v>
                </c:pt>
                <c:pt idx="6">
                  <c:v>#N/A</c:v>
                </c:pt>
                <c:pt idx="7">
                  <c:v>0.02</c:v>
                </c:pt>
                <c:pt idx="8">
                  <c:v>#N/A</c:v>
                </c:pt>
                <c:pt idx="9">
                  <c:v>0.02</c:v>
                </c:pt>
              </c:numCache>
            </c:numRef>
          </c:val>
          <c:extLst>
            <c:ext xmlns:c16="http://schemas.microsoft.com/office/drawing/2014/chart" uri="{C3380CC4-5D6E-409C-BE32-E72D297353CC}">
              <c16:uniqueId val="{00000004-AC69-401F-A1A2-FAA818E68298}"/>
            </c:ext>
          </c:extLst>
        </c:ser>
        <c:ser>
          <c:idx val="5"/>
          <c:order val="5"/>
          <c:tx>
            <c:strRef>
              <c:f>データシート!$A$32</c:f>
              <c:strCache>
                <c:ptCount val="1"/>
                <c:pt idx="0">
                  <c:v>真室川町公共下水道事業特別会計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0.02</c:v>
                </c:pt>
                <c:pt idx="2">
                  <c:v>#N/A</c:v>
                </c:pt>
                <c:pt idx="3">
                  <c:v>0.02</c:v>
                </c:pt>
                <c:pt idx="4">
                  <c:v>#N/A</c:v>
                </c:pt>
                <c:pt idx="5">
                  <c:v>0.02</c:v>
                </c:pt>
                <c:pt idx="6">
                  <c:v>#N/A</c:v>
                </c:pt>
                <c:pt idx="7">
                  <c:v>0</c:v>
                </c:pt>
                <c:pt idx="8">
                  <c:v>#N/A</c:v>
                </c:pt>
                <c:pt idx="9">
                  <c:v>0.81</c:v>
                </c:pt>
              </c:numCache>
            </c:numRef>
          </c:val>
          <c:extLst>
            <c:ext xmlns:c16="http://schemas.microsoft.com/office/drawing/2014/chart" uri="{C3380CC4-5D6E-409C-BE32-E72D297353CC}">
              <c16:uniqueId val="{00000005-AC69-401F-A1A2-FAA818E68298}"/>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0.31</c:v>
                </c:pt>
                <c:pt idx="2">
                  <c:v>#N/A</c:v>
                </c:pt>
                <c:pt idx="3">
                  <c:v>0.17</c:v>
                </c:pt>
                <c:pt idx="4">
                  <c:v>#N/A</c:v>
                </c:pt>
                <c:pt idx="5">
                  <c:v>0.45</c:v>
                </c:pt>
                <c:pt idx="6">
                  <c:v>#N/A</c:v>
                </c:pt>
                <c:pt idx="7">
                  <c:v>1.1000000000000001</c:v>
                </c:pt>
                <c:pt idx="8">
                  <c:v>#N/A</c:v>
                </c:pt>
                <c:pt idx="9">
                  <c:v>1.1399999999999999</c:v>
                </c:pt>
              </c:numCache>
            </c:numRef>
          </c:val>
          <c:extLst>
            <c:ext xmlns:c16="http://schemas.microsoft.com/office/drawing/2014/chart" uri="{C3380CC4-5D6E-409C-BE32-E72D297353CC}">
              <c16:uniqueId val="{00000006-AC69-401F-A1A2-FAA818E68298}"/>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6.54</c:v>
                </c:pt>
                <c:pt idx="2">
                  <c:v>#N/A</c:v>
                </c:pt>
                <c:pt idx="3">
                  <c:v>10.77</c:v>
                </c:pt>
                <c:pt idx="4">
                  <c:v>#N/A</c:v>
                </c:pt>
                <c:pt idx="5">
                  <c:v>4.72</c:v>
                </c:pt>
                <c:pt idx="6">
                  <c:v>#N/A</c:v>
                </c:pt>
                <c:pt idx="7">
                  <c:v>4.79</c:v>
                </c:pt>
                <c:pt idx="8">
                  <c:v>#N/A</c:v>
                </c:pt>
                <c:pt idx="9">
                  <c:v>4.6500000000000004</c:v>
                </c:pt>
              </c:numCache>
            </c:numRef>
          </c:val>
          <c:extLst>
            <c:ext xmlns:c16="http://schemas.microsoft.com/office/drawing/2014/chart" uri="{C3380CC4-5D6E-409C-BE32-E72D297353CC}">
              <c16:uniqueId val="{00000007-AC69-401F-A1A2-FAA818E68298}"/>
            </c:ext>
          </c:extLst>
        </c:ser>
        <c:ser>
          <c:idx val="8"/>
          <c:order val="8"/>
          <c:tx>
            <c:strRef>
              <c:f>データシート!$A$35</c:f>
              <c:strCache>
                <c:ptCount val="1"/>
                <c:pt idx="0">
                  <c:v>真室川町水道事業特別会計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5.17</c:v>
                </c:pt>
                <c:pt idx="2">
                  <c:v>#N/A</c:v>
                </c:pt>
                <c:pt idx="3">
                  <c:v>4.5599999999999996</c:v>
                </c:pt>
                <c:pt idx="4">
                  <c:v>#N/A</c:v>
                </c:pt>
                <c:pt idx="5">
                  <c:v>5.31</c:v>
                </c:pt>
                <c:pt idx="6">
                  <c:v>#N/A</c:v>
                </c:pt>
                <c:pt idx="7">
                  <c:v>5.98</c:v>
                </c:pt>
                <c:pt idx="8">
                  <c:v>#N/A</c:v>
                </c:pt>
                <c:pt idx="9">
                  <c:v>5.36</c:v>
                </c:pt>
              </c:numCache>
            </c:numRef>
          </c:val>
          <c:extLst>
            <c:ext xmlns:c16="http://schemas.microsoft.com/office/drawing/2014/chart" uri="{C3380CC4-5D6E-409C-BE32-E72D297353CC}">
              <c16:uniqueId val="{00000008-AC69-401F-A1A2-FAA818E68298}"/>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7.21</c:v>
                </c:pt>
                <c:pt idx="2">
                  <c:v>#N/A</c:v>
                </c:pt>
                <c:pt idx="3">
                  <c:v>6.59</c:v>
                </c:pt>
                <c:pt idx="4">
                  <c:v>#N/A</c:v>
                </c:pt>
                <c:pt idx="5">
                  <c:v>6.32</c:v>
                </c:pt>
                <c:pt idx="6">
                  <c:v>#N/A</c:v>
                </c:pt>
                <c:pt idx="7">
                  <c:v>6.58</c:v>
                </c:pt>
                <c:pt idx="8">
                  <c:v>#N/A</c:v>
                </c:pt>
                <c:pt idx="9">
                  <c:v>5.65</c:v>
                </c:pt>
              </c:numCache>
            </c:numRef>
          </c:val>
          <c:extLst>
            <c:ext xmlns:c16="http://schemas.microsoft.com/office/drawing/2014/chart" uri="{C3380CC4-5D6E-409C-BE32-E72D297353CC}">
              <c16:uniqueId val="{00000009-AC69-401F-A1A2-FAA818E6829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479</c:v>
                </c:pt>
                <c:pt idx="5">
                  <c:v>455</c:v>
                </c:pt>
                <c:pt idx="8">
                  <c:v>448</c:v>
                </c:pt>
                <c:pt idx="11">
                  <c:v>465</c:v>
                </c:pt>
                <c:pt idx="14">
                  <c:v>458</c:v>
                </c:pt>
              </c:numCache>
            </c:numRef>
          </c:val>
          <c:extLst>
            <c:ext xmlns:c16="http://schemas.microsoft.com/office/drawing/2014/chart" uri="{C3380CC4-5D6E-409C-BE32-E72D297353CC}">
              <c16:uniqueId val="{00000000-125B-4519-99B1-69DDA6EE11F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25B-4519-99B1-69DDA6EE11F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4</c:v>
                </c:pt>
                <c:pt idx="9">
                  <c:v>0</c:v>
                </c:pt>
                <c:pt idx="12">
                  <c:v>2</c:v>
                </c:pt>
              </c:numCache>
            </c:numRef>
          </c:val>
          <c:extLst>
            <c:ext xmlns:c16="http://schemas.microsoft.com/office/drawing/2014/chart" uri="{C3380CC4-5D6E-409C-BE32-E72D297353CC}">
              <c16:uniqueId val="{00000002-125B-4519-99B1-69DDA6EE11F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10</c:v>
                </c:pt>
                <c:pt idx="3">
                  <c:v>9</c:v>
                </c:pt>
                <c:pt idx="6">
                  <c:v>11</c:v>
                </c:pt>
                <c:pt idx="9">
                  <c:v>11</c:v>
                </c:pt>
                <c:pt idx="12">
                  <c:v>8</c:v>
                </c:pt>
              </c:numCache>
            </c:numRef>
          </c:val>
          <c:extLst>
            <c:ext xmlns:c16="http://schemas.microsoft.com/office/drawing/2014/chart" uri="{C3380CC4-5D6E-409C-BE32-E72D297353CC}">
              <c16:uniqueId val="{00000003-125B-4519-99B1-69DDA6EE11F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225</c:v>
                </c:pt>
                <c:pt idx="3">
                  <c:v>200</c:v>
                </c:pt>
                <c:pt idx="6">
                  <c:v>234</c:v>
                </c:pt>
                <c:pt idx="9">
                  <c:v>224</c:v>
                </c:pt>
                <c:pt idx="12">
                  <c:v>231</c:v>
                </c:pt>
              </c:numCache>
            </c:numRef>
          </c:val>
          <c:extLst>
            <c:ext xmlns:c16="http://schemas.microsoft.com/office/drawing/2014/chart" uri="{C3380CC4-5D6E-409C-BE32-E72D297353CC}">
              <c16:uniqueId val="{00000004-125B-4519-99B1-69DDA6EE11F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25B-4519-99B1-69DDA6EE11F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25B-4519-99B1-69DDA6EE11F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443</c:v>
                </c:pt>
                <c:pt idx="3">
                  <c:v>395</c:v>
                </c:pt>
                <c:pt idx="6">
                  <c:v>399</c:v>
                </c:pt>
                <c:pt idx="9">
                  <c:v>448</c:v>
                </c:pt>
                <c:pt idx="12">
                  <c:v>460</c:v>
                </c:pt>
              </c:numCache>
            </c:numRef>
          </c:val>
          <c:extLst>
            <c:ext xmlns:c16="http://schemas.microsoft.com/office/drawing/2014/chart" uri="{C3380CC4-5D6E-409C-BE32-E72D297353CC}">
              <c16:uniqueId val="{00000007-125B-4519-99B1-69DDA6EE11F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200</c:v>
                </c:pt>
                <c:pt idx="2">
                  <c:v>#N/A</c:v>
                </c:pt>
                <c:pt idx="3">
                  <c:v>#N/A</c:v>
                </c:pt>
                <c:pt idx="4">
                  <c:v>150</c:v>
                </c:pt>
                <c:pt idx="5">
                  <c:v>#N/A</c:v>
                </c:pt>
                <c:pt idx="6">
                  <c:v>#N/A</c:v>
                </c:pt>
                <c:pt idx="7">
                  <c:v>200</c:v>
                </c:pt>
                <c:pt idx="8">
                  <c:v>#N/A</c:v>
                </c:pt>
                <c:pt idx="9">
                  <c:v>#N/A</c:v>
                </c:pt>
                <c:pt idx="10">
                  <c:v>218</c:v>
                </c:pt>
                <c:pt idx="11">
                  <c:v>#N/A</c:v>
                </c:pt>
                <c:pt idx="12">
                  <c:v>#N/A</c:v>
                </c:pt>
                <c:pt idx="13">
                  <c:v>243</c:v>
                </c:pt>
                <c:pt idx="14">
                  <c:v>#N/A</c:v>
                </c:pt>
              </c:numCache>
            </c:numRef>
          </c:val>
          <c:smooth val="0"/>
          <c:extLst>
            <c:ext xmlns:c16="http://schemas.microsoft.com/office/drawing/2014/chart" uri="{C3380CC4-5D6E-409C-BE32-E72D297353CC}">
              <c16:uniqueId val="{00000008-125B-4519-99B1-69DDA6EE11F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4631</c:v>
                </c:pt>
                <c:pt idx="5">
                  <c:v>4544</c:v>
                </c:pt>
                <c:pt idx="8">
                  <c:v>4422</c:v>
                </c:pt>
                <c:pt idx="11">
                  <c:v>4748</c:v>
                </c:pt>
                <c:pt idx="14">
                  <c:v>4888</c:v>
                </c:pt>
              </c:numCache>
            </c:numRef>
          </c:val>
          <c:extLst>
            <c:ext xmlns:c16="http://schemas.microsoft.com/office/drawing/2014/chart" uri="{C3380CC4-5D6E-409C-BE32-E72D297353CC}">
              <c16:uniqueId val="{00000000-FE56-404D-BCF0-9C6BE9382F6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59</c:v>
                </c:pt>
                <c:pt idx="5">
                  <c:v>54</c:v>
                </c:pt>
                <c:pt idx="8">
                  <c:v>43</c:v>
                </c:pt>
                <c:pt idx="11">
                  <c:v>44</c:v>
                </c:pt>
                <c:pt idx="14">
                  <c:v>44</c:v>
                </c:pt>
              </c:numCache>
            </c:numRef>
          </c:val>
          <c:extLst>
            <c:ext xmlns:c16="http://schemas.microsoft.com/office/drawing/2014/chart" uri="{C3380CC4-5D6E-409C-BE32-E72D297353CC}">
              <c16:uniqueId val="{00000001-FE56-404D-BCF0-9C6BE9382F6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1862</c:v>
                </c:pt>
                <c:pt idx="5">
                  <c:v>1907</c:v>
                </c:pt>
                <c:pt idx="8">
                  <c:v>2213</c:v>
                </c:pt>
                <c:pt idx="11">
                  <c:v>2564</c:v>
                </c:pt>
                <c:pt idx="14">
                  <c:v>2722</c:v>
                </c:pt>
              </c:numCache>
            </c:numRef>
          </c:val>
          <c:extLst>
            <c:ext xmlns:c16="http://schemas.microsoft.com/office/drawing/2014/chart" uri="{C3380CC4-5D6E-409C-BE32-E72D297353CC}">
              <c16:uniqueId val="{00000002-FE56-404D-BCF0-9C6BE9382F6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E56-404D-BCF0-9C6BE9382F6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E56-404D-BCF0-9C6BE9382F6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E56-404D-BCF0-9C6BE9382F6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752</c:v>
                </c:pt>
                <c:pt idx="3">
                  <c:v>710</c:v>
                </c:pt>
                <c:pt idx="6">
                  <c:v>767</c:v>
                </c:pt>
                <c:pt idx="9">
                  <c:v>729</c:v>
                </c:pt>
                <c:pt idx="12">
                  <c:v>715</c:v>
                </c:pt>
              </c:numCache>
            </c:numRef>
          </c:val>
          <c:extLst>
            <c:ext xmlns:c16="http://schemas.microsoft.com/office/drawing/2014/chart" uri="{C3380CC4-5D6E-409C-BE32-E72D297353CC}">
              <c16:uniqueId val="{00000006-FE56-404D-BCF0-9C6BE9382F6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14</c:v>
                </c:pt>
                <c:pt idx="3">
                  <c:v>9</c:v>
                </c:pt>
                <c:pt idx="6">
                  <c:v>2</c:v>
                </c:pt>
                <c:pt idx="9">
                  <c:v>0</c:v>
                </c:pt>
                <c:pt idx="12">
                  <c:v>11</c:v>
                </c:pt>
              </c:numCache>
            </c:numRef>
          </c:val>
          <c:extLst>
            <c:ext xmlns:c16="http://schemas.microsoft.com/office/drawing/2014/chart" uri="{C3380CC4-5D6E-409C-BE32-E72D297353CC}">
              <c16:uniqueId val="{00000007-FE56-404D-BCF0-9C6BE9382F6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2219</c:v>
                </c:pt>
                <c:pt idx="3">
                  <c:v>1967</c:v>
                </c:pt>
                <c:pt idx="6">
                  <c:v>1775</c:v>
                </c:pt>
                <c:pt idx="9">
                  <c:v>1683</c:v>
                </c:pt>
                <c:pt idx="12">
                  <c:v>1552</c:v>
                </c:pt>
              </c:numCache>
            </c:numRef>
          </c:val>
          <c:extLst>
            <c:ext xmlns:c16="http://schemas.microsoft.com/office/drawing/2014/chart" uri="{C3380CC4-5D6E-409C-BE32-E72D297353CC}">
              <c16:uniqueId val="{00000008-FE56-404D-BCF0-9C6BE9382F6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46</c:v>
                </c:pt>
                <c:pt idx="3">
                  <c:v>77</c:v>
                </c:pt>
                <c:pt idx="6">
                  <c:v>51</c:v>
                </c:pt>
                <c:pt idx="9">
                  <c:v>47</c:v>
                </c:pt>
                <c:pt idx="12">
                  <c:v>43</c:v>
                </c:pt>
              </c:numCache>
            </c:numRef>
          </c:val>
          <c:extLst>
            <c:ext xmlns:c16="http://schemas.microsoft.com/office/drawing/2014/chart" uri="{C3380CC4-5D6E-409C-BE32-E72D297353CC}">
              <c16:uniqueId val="{00000009-FE56-404D-BCF0-9C6BE9382F6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4879</c:v>
                </c:pt>
                <c:pt idx="3">
                  <c:v>4698</c:v>
                </c:pt>
                <c:pt idx="6">
                  <c:v>4588</c:v>
                </c:pt>
                <c:pt idx="9">
                  <c:v>5069</c:v>
                </c:pt>
                <c:pt idx="12">
                  <c:v>5279</c:v>
                </c:pt>
              </c:numCache>
            </c:numRef>
          </c:val>
          <c:extLst>
            <c:ext xmlns:c16="http://schemas.microsoft.com/office/drawing/2014/chart" uri="{C3380CC4-5D6E-409C-BE32-E72D297353CC}">
              <c16:uniqueId val="{0000000A-FE56-404D-BCF0-9C6BE9382F6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1358</c:v>
                </c:pt>
                <c:pt idx="2">
                  <c:v>#N/A</c:v>
                </c:pt>
                <c:pt idx="3">
                  <c:v>#N/A</c:v>
                </c:pt>
                <c:pt idx="4">
                  <c:v>956</c:v>
                </c:pt>
                <c:pt idx="5">
                  <c:v>#N/A</c:v>
                </c:pt>
                <c:pt idx="6">
                  <c:v>#N/A</c:v>
                </c:pt>
                <c:pt idx="7">
                  <c:v>506</c:v>
                </c:pt>
                <c:pt idx="8">
                  <c:v>#N/A</c:v>
                </c:pt>
                <c:pt idx="9">
                  <c:v>#N/A</c:v>
                </c:pt>
                <c:pt idx="10">
                  <c:v>171</c:v>
                </c:pt>
                <c:pt idx="11">
                  <c:v>#N/A</c:v>
                </c:pt>
                <c:pt idx="12">
                  <c:v>#N/A</c:v>
                </c:pt>
                <c:pt idx="13">
                  <c:v>0</c:v>
                </c:pt>
                <c:pt idx="14">
                  <c:v>#N/A</c:v>
                </c:pt>
              </c:numCache>
            </c:numRef>
          </c:val>
          <c:smooth val="0"/>
          <c:extLst>
            <c:ext xmlns:c16="http://schemas.microsoft.com/office/drawing/2014/chart" uri="{C3380CC4-5D6E-409C-BE32-E72D297353CC}">
              <c16:uniqueId val="{0000000B-FE56-404D-BCF0-9C6BE9382F6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924</c:v>
                </c:pt>
                <c:pt idx="1">
                  <c:v>1102</c:v>
                </c:pt>
                <c:pt idx="2">
                  <c:v>1103</c:v>
                </c:pt>
              </c:numCache>
            </c:numRef>
          </c:val>
          <c:extLst>
            <c:ext xmlns:c16="http://schemas.microsoft.com/office/drawing/2014/chart" uri="{C3380CC4-5D6E-409C-BE32-E72D297353CC}">
              <c16:uniqueId val="{00000000-0249-40C9-8595-18D55557B5B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183</c:v>
                </c:pt>
                <c:pt idx="1">
                  <c:v>117</c:v>
                </c:pt>
                <c:pt idx="2">
                  <c:v>136</c:v>
                </c:pt>
              </c:numCache>
            </c:numRef>
          </c:val>
          <c:extLst>
            <c:ext xmlns:c16="http://schemas.microsoft.com/office/drawing/2014/chart" uri="{C3380CC4-5D6E-409C-BE32-E72D297353CC}">
              <c16:uniqueId val="{00000001-0249-40C9-8595-18D55557B5B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587</c:v>
                </c:pt>
                <c:pt idx="1">
                  <c:v>837</c:v>
                </c:pt>
                <c:pt idx="2">
                  <c:v>1055</c:v>
                </c:pt>
              </c:numCache>
            </c:numRef>
          </c:val>
          <c:extLst>
            <c:ext xmlns:c16="http://schemas.microsoft.com/office/drawing/2014/chart" uri="{C3380CC4-5D6E-409C-BE32-E72D297353CC}">
              <c16:uniqueId val="{00000002-0249-40C9-8595-18D55557B5B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山形県真室川町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元利償還金</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令和</a:t>
          </a:r>
          <a:r>
            <a:rPr kumimoji="1" lang="en-US" altLang="ja-JP" sz="850">
              <a:latin typeface="ＭＳ ゴシック" pitchFamily="49" charset="-128"/>
              <a:ea typeface="ＭＳ ゴシック" pitchFamily="49" charset="-128"/>
            </a:rPr>
            <a:t>2</a:t>
          </a:r>
          <a:r>
            <a:rPr kumimoji="1" lang="ja-JP" altLang="en-US" sz="850">
              <a:latin typeface="ＭＳ ゴシック" pitchFamily="49" charset="-128"/>
              <a:ea typeface="ＭＳ ゴシック" pitchFamily="49" charset="-128"/>
            </a:rPr>
            <a:t>年度から実施している繰上償還の影響により元利償還金は減少傾向だったが、役場庁舎建設に係る過疎債及び役場緊急保全債の償還額の増や防災行政無線更新による緊急防災減災事業債の償還額の増により増加した。今後、ほ場整備事業や教育施設長寿命化事業などに係る元金償還が開始されることにより増加していく見込みである。</a:t>
          </a:r>
        </a:p>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公営企業債の元利償還に対する繰入金</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令和</a:t>
          </a:r>
          <a:r>
            <a:rPr kumimoji="1" lang="en-US" altLang="ja-JP" sz="850">
              <a:latin typeface="ＭＳ ゴシック" pitchFamily="49" charset="-128"/>
              <a:ea typeface="ＭＳ ゴシック" pitchFamily="49" charset="-128"/>
            </a:rPr>
            <a:t>3</a:t>
          </a:r>
          <a:r>
            <a:rPr kumimoji="1" lang="ja-JP" altLang="en-US" sz="850">
              <a:latin typeface="ＭＳ ゴシック" pitchFamily="49" charset="-128"/>
              <a:ea typeface="ＭＳ ゴシック" pitchFamily="49" charset="-128"/>
            </a:rPr>
            <a:t>年度は水道会計の会計手法変更により減となったが、従前通りの手法に戻したため、繰入金も平年ベースに戻っている。令和</a:t>
          </a:r>
          <a:r>
            <a:rPr kumimoji="1" lang="en-US" altLang="ja-JP" sz="850">
              <a:latin typeface="ＭＳ ゴシック" pitchFamily="49" charset="-128"/>
              <a:ea typeface="ＭＳ ゴシック" pitchFamily="49" charset="-128"/>
            </a:rPr>
            <a:t>6</a:t>
          </a:r>
          <a:r>
            <a:rPr kumimoji="1" lang="ja-JP" altLang="en-US" sz="850">
              <a:latin typeface="ＭＳ ゴシック" pitchFamily="49" charset="-128"/>
              <a:ea typeface="ＭＳ ゴシック" pitchFamily="49" charset="-128"/>
            </a:rPr>
            <a:t>年度は病院会計の</a:t>
          </a:r>
          <a:r>
            <a:rPr kumimoji="1" lang="en-US" altLang="ja-JP" sz="850">
              <a:latin typeface="ＭＳ ゴシック" pitchFamily="49" charset="-128"/>
              <a:ea typeface="ＭＳ ゴシック" pitchFamily="49" charset="-128"/>
            </a:rPr>
            <a:t>MRI</a:t>
          </a:r>
          <a:r>
            <a:rPr kumimoji="1" lang="ja-JP" altLang="en-US" sz="850">
              <a:latin typeface="ＭＳ ゴシック" pitchFamily="49" charset="-128"/>
              <a:ea typeface="ＭＳ ゴシック" pitchFamily="49" charset="-128"/>
            </a:rPr>
            <a:t>整備による元利償還金への繰出金の増により増加した。今後は病院、下水道の元利償還金の増により微増する見込みである。</a:t>
          </a:r>
        </a:p>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組合等が起こした地方債の元利償還金に対する負担金等</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最上広域市町村事務組合の大型投資事業により、令和</a:t>
          </a:r>
          <a:r>
            <a:rPr kumimoji="1" lang="en-US" altLang="ja-JP" sz="850">
              <a:latin typeface="ＭＳ ゴシック" pitchFamily="49" charset="-128"/>
              <a:ea typeface="ＭＳ ゴシック" pitchFamily="49" charset="-128"/>
            </a:rPr>
            <a:t>8</a:t>
          </a:r>
          <a:r>
            <a:rPr kumimoji="1" lang="ja-JP" altLang="en-US" sz="850">
              <a:latin typeface="ＭＳ ゴシック" pitchFamily="49" charset="-128"/>
              <a:ea typeface="ＭＳ ゴシック" pitchFamily="49" charset="-128"/>
            </a:rPr>
            <a:t>年度がピークとなる見込みである。</a:t>
          </a:r>
        </a:p>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債務負担行為に基づく支出額</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障がい者福祉施設整備に係る借入金に対する償還補助の皆増により増加となっている。</a:t>
          </a:r>
        </a:p>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算入公債費等</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災害復旧費等の償還終了に伴う基準財政需要額が減少したことにより算入公債費が減少している。</a:t>
          </a:r>
        </a:p>
        <a:p>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実質公債比率の分子</a:t>
          </a:r>
          <a:r>
            <a:rPr kumimoji="1" lang="en-US" altLang="ja-JP" sz="850">
              <a:latin typeface="ＭＳ ゴシック" pitchFamily="49" charset="-128"/>
              <a:ea typeface="ＭＳ ゴシック" pitchFamily="49" charset="-128"/>
            </a:rPr>
            <a:t>】</a:t>
          </a:r>
          <a:r>
            <a:rPr kumimoji="1" lang="ja-JP" altLang="en-US" sz="850">
              <a:latin typeface="ＭＳ ゴシック" pitchFamily="49" charset="-128"/>
              <a:ea typeface="ＭＳ ゴシック" pitchFamily="49" charset="-128"/>
            </a:rPr>
            <a:t>上記の理由により前年度から増加している。引き続き交付税措置の高い地方債を活用するとともに、各施設の長寿命化計画に基づき事業を実施することにより、地方債の発行抑制に努めていく。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満期一括償還地方債の借入に係る積立はない。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山形県真室川町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一般会計に係る地方債の現在高</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令和</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年度から実施している繰上償還により減少していたが、教育施設長寿命化事業やほ場整備事業などの大型投資事業に加え、令和</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年</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月豪雨災害による災害復旧事業の増により、地方債発行額が元金償還分を上回ったため増加した。</a:t>
          </a:r>
        </a:p>
        <a:p>
          <a:endParaRPr kumimoji="1" lang="ja-JP" altLang="en-US"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債務負担行為に基づく支出予定額</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障がい者福祉施設整備に係る償還補助の債務負担行為支出予定額の減による（町社会福祉協議会への補助）。</a:t>
          </a:r>
        </a:p>
        <a:p>
          <a:endParaRPr kumimoji="1" lang="ja-JP" altLang="en-US"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公営企業債等繰入見込額</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水道事業の旧簡易水道分に係る地方債償還額の減により、減少している。</a:t>
          </a:r>
        </a:p>
        <a:p>
          <a:endParaRPr kumimoji="1" lang="ja-JP" altLang="en-US"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充当可能基金</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町有施設整備基金に</a:t>
          </a:r>
          <a:r>
            <a:rPr kumimoji="1" lang="en-US" altLang="ja-JP" sz="1200">
              <a:latin typeface="ＭＳ ゴシック" pitchFamily="49" charset="-128"/>
              <a:ea typeface="ＭＳ ゴシック" pitchFamily="49" charset="-128"/>
            </a:rPr>
            <a:t>178</a:t>
          </a:r>
          <a:r>
            <a:rPr kumimoji="1" lang="ja-JP" altLang="en-US" sz="1200">
              <a:latin typeface="ＭＳ ゴシック" pitchFamily="49" charset="-128"/>
              <a:ea typeface="ＭＳ ゴシック" pitchFamily="49" charset="-128"/>
            </a:rPr>
            <a:t>百万円、減債基金に</a:t>
          </a:r>
          <a:r>
            <a:rPr kumimoji="1" lang="en-US" altLang="ja-JP" sz="1200">
              <a:latin typeface="ＭＳ ゴシック" pitchFamily="49" charset="-128"/>
              <a:ea typeface="ＭＳ ゴシック" pitchFamily="49" charset="-128"/>
            </a:rPr>
            <a:t>19</a:t>
          </a:r>
          <a:r>
            <a:rPr kumimoji="1" lang="ja-JP" altLang="en-US" sz="1200">
              <a:latin typeface="ＭＳ ゴシック" pitchFamily="49" charset="-128"/>
              <a:ea typeface="ＭＳ ゴシック" pitchFamily="49" charset="-128"/>
            </a:rPr>
            <a:t>百万円を積立てたため増加した。</a:t>
          </a:r>
        </a:p>
        <a:p>
          <a:endParaRPr kumimoji="1" lang="ja-JP" altLang="en-US"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将来負担比率の分子</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過疎債や緊自債、災害復旧事業債の算入額増による基準財政需要額算入見込額の増加、充当可能基金の増加の影響により、前年度より大幅な減となっている。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山形県真室川町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剰余金を町有施設整備基金に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百万円、森林環境譲与税基金に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百万円積立て、普通交付税再算定に係る臨時財政対策債償還基金費分を減債基金に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百万円積立て、新型コロナウイルス感染症対策資金利子補給基金を令和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年度分として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百万円取り崩したことにより、基金全体としては大幅に増加した。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突発的な財政需要に対応できるよう一定水準を確保しつつ、減債基金を活用しながら計画的に繰上償還し将来負担の削減に努めていく。また、特目基金である町有施設整備基金については、公共施設総合管理計画や個別施設計画に基づく長寿命化事業や今後控えている大型の投資的事業の補てん財源として活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町有施設整備基金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町有施設整備のための特目基金</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森林整備へ活用するための特目基金</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青木推奨基金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クロスカントリースキー競技振興のための果実型基金</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債務負担に基づき利子補給として活用するための基金</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町有施設整備基金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剰余金を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百万円積立てたことによる増加</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百万円を積立てたことによる増加</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青木推奨基金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増減なし</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年度分として利子補給額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百万円を取り崩したことによる減少</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町有施設整備基金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今後、大型の投資的事業や町有施設の長寿命化事業等への活用のため、一定水準を確保していく。</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年度以降は、取り崩して森林整備事業に活用していく。</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青木推奨基金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クロスカントリースキー競技振興のための果実型基金として活用していく。</a:t>
          </a: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新型コロナウイルス感染症対策資金利子補給基金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債務負担に基づき令和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年度までの利子補給として活用する。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基金利子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減債基金と併せ、繰上償還による将来負担の削減に活用することも視野に入れつつ、突発的な財政需要に対応できるよう一定水準を確保しながら運用していく。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普通交付税再算定に係る臨時財政対策債償還基金費分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百万円を積立てたことによる増加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繰上償還の財源として計画的に活用し、将来負担の削減に努めていく。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山形県真室川町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6,481
6,452
374.22
7,043,199
6,749,223
182,819
3,930,025
5,279,474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財政力指数については前年度比</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で横ばいとなっている。　</a:t>
          </a:r>
        </a:p>
        <a:p>
          <a:r>
            <a:rPr kumimoji="1" lang="ja-JP" altLang="en-US" sz="1300">
              <a:latin typeface="ＭＳ Ｐゴシック" panose="020B0600070205080204" pitchFamily="50" charset="-128"/>
              <a:ea typeface="ＭＳ Ｐゴシック" panose="020B0600070205080204" pitchFamily="50" charset="-128"/>
            </a:rPr>
            <a:t>　財政力指数が類似団体と比較して低い要因としては、過疎化の進行により課税客体が著しく減少していることや本町は広い面積を有し、各所に集落が点在していることから、集落をつなぐ道路橋りょう等のインフラ整備が必須となるため、投資的事業費の需要額が高いことが挙げられる。</a:t>
          </a:r>
        </a:p>
        <a:p>
          <a:r>
            <a:rPr kumimoji="1" lang="ja-JP" altLang="en-US" sz="1300">
              <a:latin typeface="ＭＳ Ｐゴシック" panose="020B0600070205080204" pitchFamily="50" charset="-128"/>
              <a:ea typeface="ＭＳ Ｐゴシック" panose="020B0600070205080204" pitchFamily="50" charset="-128"/>
            </a:rPr>
            <a:t>　今後も投資的事業を厳選し、公債費の抑制を図りつつ、徴収業務を強化して財源確保に努めていく。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19957</xdr:rowOff>
    </xdr:from>
    <xdr:to>
      <xdr:col>23</xdr:col>
      <xdr:colOff>133350</xdr:colOff>
      <xdr:row>44</xdr:row>
      <xdr:rowOff>142119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92157"/>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114196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5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142119</xdr:rowOff>
    </xdr:from>
    <xdr:to>
      <xdr:col>24</xdr:col>
      <xdr:colOff>12700</xdr:colOff>
      <xdr:row>44</xdr:row>
      <xdr:rowOff>142119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8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106334</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19957</xdr:rowOff>
    </xdr:from>
    <xdr:to>
      <xdr:col>24</xdr:col>
      <xdr:colOff>12700</xdr:colOff>
      <xdr:row>36</xdr:row>
      <xdr:rowOff>19957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61685</xdr:rowOff>
    </xdr:from>
    <xdr:to>
      <xdr:col>23</xdr:col>
      <xdr:colOff>133350</xdr:colOff>
      <xdr:row>44</xdr:row>
      <xdr:rowOff>61685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6054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37996</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38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21469</xdr:rowOff>
    </xdr:from>
    <xdr:to>
      <xdr:col>23</xdr:col>
      <xdr:colOff>184150</xdr:colOff>
      <xdr:row>43</xdr:row>
      <xdr:rowOff>123069</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61685</xdr:rowOff>
    </xdr:from>
    <xdr:to>
      <xdr:col>19</xdr:col>
      <xdr:colOff>133350</xdr:colOff>
      <xdr:row>44</xdr:row>
      <xdr:rowOff>61685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21469</xdr:rowOff>
    </xdr:from>
    <xdr:to>
      <xdr:col>19</xdr:col>
      <xdr:colOff>184150</xdr:colOff>
      <xdr:row>43</xdr:row>
      <xdr:rowOff>123069</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133246</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162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61685</xdr:rowOff>
    </xdr:from>
    <xdr:to>
      <xdr:col>15</xdr:col>
      <xdr:colOff>82550</xdr:colOff>
      <xdr:row>44</xdr:row>
      <xdr:rowOff>61685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32959</xdr:rowOff>
    </xdr:from>
    <xdr:to>
      <xdr:col>15</xdr:col>
      <xdr:colOff>133350</xdr:colOff>
      <xdr:row>43</xdr:row>
      <xdr:rowOff>134559</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144736</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61685</xdr:rowOff>
    </xdr:from>
    <xdr:to>
      <xdr:col>11</xdr:col>
      <xdr:colOff>31750</xdr:colOff>
      <xdr:row>44</xdr:row>
      <xdr:rowOff>61685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21469</xdr:rowOff>
    </xdr:from>
    <xdr:to>
      <xdr:col>11</xdr:col>
      <xdr:colOff>82550</xdr:colOff>
      <xdr:row>43</xdr:row>
      <xdr:rowOff>123069</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133246</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110265</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10885</xdr:rowOff>
    </xdr:from>
    <xdr:to>
      <xdr:col>23</xdr:col>
      <xdr:colOff>184150</xdr:colOff>
      <xdr:row>44</xdr:row>
      <xdr:rowOff>112485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78212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10885</xdr:rowOff>
    </xdr:from>
    <xdr:to>
      <xdr:col>19</xdr:col>
      <xdr:colOff>184150</xdr:colOff>
      <xdr:row>44</xdr:row>
      <xdr:rowOff>112485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97262</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10885</xdr:rowOff>
    </xdr:from>
    <xdr:to>
      <xdr:col>15</xdr:col>
      <xdr:colOff>133350</xdr:colOff>
      <xdr:row>44</xdr:row>
      <xdr:rowOff>112485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97262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10885</xdr:rowOff>
    </xdr:from>
    <xdr:to>
      <xdr:col>11</xdr:col>
      <xdr:colOff>82550</xdr:colOff>
      <xdr:row>44</xdr:row>
      <xdr:rowOff>112485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経常収支比率については前年度比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ポイントの減となっている。　</a:t>
          </a:r>
        </a:p>
        <a:p>
          <a:r>
            <a:rPr kumimoji="1" lang="ja-JP" altLang="en-US" sz="1300">
              <a:latin typeface="ＭＳ Ｐゴシック" panose="020B0600070205080204" pitchFamily="50" charset="-128"/>
              <a:ea typeface="ＭＳ Ｐゴシック" panose="020B0600070205080204" pitchFamily="50" charset="-128"/>
            </a:rPr>
            <a:t>　要因は、分母となる歳入（経常一般財源）では地方交付税及び地方特例交付金の大幅増、地方税の減により、前年度比</a:t>
          </a:r>
          <a:r>
            <a:rPr kumimoji="1" lang="en-US" altLang="ja-JP" sz="1300">
              <a:latin typeface="ＭＳ Ｐゴシック" panose="020B0600070205080204" pitchFamily="50" charset="-128"/>
              <a:ea typeface="ＭＳ Ｐゴシック" panose="020B0600070205080204" pitchFamily="50" charset="-128"/>
            </a:rPr>
            <a:t>113,305</a:t>
          </a:r>
          <a:r>
            <a:rPr kumimoji="1" lang="ja-JP" altLang="en-US" sz="1300">
              <a:latin typeface="ＭＳ Ｐゴシック" panose="020B0600070205080204" pitchFamily="50" charset="-128"/>
              <a:ea typeface="ＭＳ Ｐゴシック" panose="020B0600070205080204" pitchFamily="50" charset="-128"/>
            </a:rPr>
            <a:t>千円の増、分子となる歳出（経常経費充当一般財源）については、人事院勧告等による人件費の増、物価高騰による物件費の増、下水道会計の法適化による補助費の皆増により、前年度比</a:t>
          </a:r>
          <a:r>
            <a:rPr kumimoji="1" lang="en-US" altLang="ja-JP" sz="1300">
              <a:latin typeface="ＭＳ Ｐゴシック" panose="020B0600070205080204" pitchFamily="50" charset="-128"/>
              <a:ea typeface="ＭＳ Ｐゴシック" panose="020B0600070205080204" pitchFamily="50" charset="-128"/>
            </a:rPr>
            <a:t>94,083</a:t>
          </a:r>
          <a:r>
            <a:rPr kumimoji="1" lang="ja-JP" altLang="en-US" sz="1300">
              <a:latin typeface="ＭＳ Ｐゴシック" panose="020B0600070205080204" pitchFamily="50" charset="-128"/>
              <a:ea typeface="ＭＳ Ｐゴシック" panose="020B0600070205080204" pitchFamily="50" charset="-128"/>
            </a:rPr>
            <a:t>千円の増となっているため、微減したものである。　類似団体と比較すると若干高い水準となっているため、事務の効率化、民間委託等を推進し、経費の削減を図っていく。</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7831</xdr:rowOff>
    </xdr:from>
    <xdr:to>
      <xdr:col>23</xdr:col>
      <xdr:colOff>133350</xdr:colOff>
      <xdr:row>66</xdr:row>
      <xdr:rowOff>30269</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123381"/>
          <a:ext cx="0" cy="12225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2346</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30269</xdr:rowOff>
    </xdr:from>
    <xdr:to>
      <xdr:col>24</xdr:col>
      <xdr:colOff>12700</xdr:colOff>
      <xdr:row>66</xdr:row>
      <xdr:rowOff>30269</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94208</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86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7831</xdr:rowOff>
    </xdr:from>
    <xdr:to>
      <xdr:col>24</xdr:col>
      <xdr:colOff>12700</xdr:colOff>
      <xdr:row>59</xdr:row>
      <xdr:rowOff>7831</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123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141499</xdr:rowOff>
    </xdr:from>
    <xdr:to>
      <xdr:col>23</xdr:col>
      <xdr:colOff>133350</xdr:colOff>
      <xdr:row>61</xdr:row>
      <xdr:rowOff>143510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4114800" y="10599949"/>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60977</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034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105304</xdr:rowOff>
    </xdr:from>
    <xdr:to>
      <xdr:col>19</xdr:col>
      <xdr:colOff>133350</xdr:colOff>
      <xdr:row>61</xdr:row>
      <xdr:rowOff>143510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3225800" y="10563754"/>
          <a:ext cx="889000" cy="38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30374</xdr:rowOff>
    </xdr:from>
    <xdr:to>
      <xdr:col>19</xdr:col>
      <xdr:colOff>184150</xdr:colOff>
      <xdr:row>61</xdr:row>
      <xdr:rowOff>131974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142151</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0257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162137</xdr:rowOff>
    </xdr:from>
    <xdr:to>
      <xdr:col>15</xdr:col>
      <xdr:colOff>82550</xdr:colOff>
      <xdr:row>61</xdr:row>
      <xdr:rowOff>105304</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2336800" y="10449137"/>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6244</xdr:rowOff>
    </xdr:from>
    <xdr:to>
      <xdr:col>15</xdr:col>
      <xdr:colOff>133350</xdr:colOff>
      <xdr:row>61</xdr:row>
      <xdr:rowOff>107844</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464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118021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23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162137</xdr:rowOff>
    </xdr:from>
    <xdr:to>
      <xdr:col>11</xdr:col>
      <xdr:colOff>31750</xdr:colOff>
      <xdr:row>61</xdr:row>
      <xdr:rowOff>115358</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flipV="1">
          <a:off x="1447800" y="10449137"/>
          <a:ext cx="889000" cy="12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105304</xdr:rowOff>
    </xdr:from>
    <xdr:to>
      <xdr:col>11</xdr:col>
      <xdr:colOff>82550</xdr:colOff>
      <xdr:row>61</xdr:row>
      <xdr:rowOff>35454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39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45631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1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30374</xdr:rowOff>
    </xdr:from>
    <xdr:to>
      <xdr:col>7</xdr:col>
      <xdr:colOff>31750</xdr:colOff>
      <xdr:row>61</xdr:row>
      <xdr:rowOff>131974</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142151</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25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90699</xdr:rowOff>
    </xdr:from>
    <xdr:to>
      <xdr:col>23</xdr:col>
      <xdr:colOff>184150</xdr:colOff>
      <xdr:row>62</xdr:row>
      <xdr:rowOff>20849</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54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62776</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52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92710</xdr:rowOff>
    </xdr:from>
    <xdr:to>
      <xdr:col>19</xdr:col>
      <xdr:colOff>184150</xdr:colOff>
      <xdr:row>62</xdr:row>
      <xdr:rowOff>22860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7637</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637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54504</xdr:rowOff>
    </xdr:from>
    <xdr:to>
      <xdr:col>15</xdr:col>
      <xdr:colOff>133350</xdr:colOff>
      <xdr:row>61</xdr:row>
      <xdr:rowOff>156104</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051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140881</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059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111337</xdr:rowOff>
    </xdr:from>
    <xdr:to>
      <xdr:col>11</xdr:col>
      <xdr:colOff>82550</xdr:colOff>
      <xdr:row>61</xdr:row>
      <xdr:rowOff>41487</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26264</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048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64558</xdr:rowOff>
    </xdr:from>
    <xdr:to>
      <xdr:col>7</xdr:col>
      <xdr:colOff>31750</xdr:colOff>
      <xdr:row>61</xdr:row>
      <xdr:rowOff>166158</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150935</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06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[335,079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人当たりの人件費・物件費等の決算額は前年度比</a:t>
          </a:r>
          <a:r>
            <a:rPr kumimoji="1" lang="en-US" altLang="ja-JP" sz="1300">
              <a:latin typeface="ＭＳ Ｐゴシック" panose="020B0600070205080204" pitchFamily="50" charset="-128"/>
              <a:ea typeface="ＭＳ Ｐゴシック" panose="020B0600070205080204" pitchFamily="50" charset="-128"/>
            </a:rPr>
            <a:t>29,084</a:t>
          </a:r>
          <a:r>
            <a:rPr kumimoji="1" lang="ja-JP" altLang="en-US" sz="1300">
              <a:latin typeface="ＭＳ Ｐゴシック" panose="020B0600070205080204" pitchFamily="50" charset="-128"/>
              <a:ea typeface="ＭＳ Ｐゴシック" panose="020B0600070205080204" pitchFamily="50" charset="-128"/>
            </a:rPr>
            <a:t>円の増となっている。</a:t>
          </a:r>
        </a:p>
        <a:p>
          <a:r>
            <a:rPr kumimoji="1" lang="ja-JP" altLang="en-US" sz="1300">
              <a:latin typeface="ＭＳ Ｐゴシック" panose="020B0600070205080204" pitchFamily="50" charset="-128"/>
              <a:ea typeface="ＭＳ Ｐゴシック" panose="020B0600070205080204" pitchFamily="50" charset="-128"/>
            </a:rPr>
            <a:t>　要因は、人件費については人事院勧告の影響による基本給及び手当等の増や会計年度任用職員の勤勉手当支給開始による増、物件費については令和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月豪雨災害に係る災害救助費の皆増や地域交流センター基本構想策定経費の皆増、各種システム改修経費が増となったことにより、増加したものである。併せて当町の</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月</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日現在の人口が</a:t>
          </a:r>
          <a:r>
            <a:rPr kumimoji="1" lang="en-US" altLang="ja-JP" sz="1300">
              <a:latin typeface="ＭＳ Ｐゴシック" panose="020B0600070205080204" pitchFamily="50" charset="-128"/>
              <a:ea typeface="ＭＳ Ｐゴシック" panose="020B0600070205080204" pitchFamily="50" charset="-128"/>
            </a:rPr>
            <a:t>6,651</a:t>
          </a:r>
          <a:r>
            <a:rPr kumimoji="1" lang="ja-JP" altLang="en-US" sz="1300">
              <a:latin typeface="ＭＳ Ｐゴシック" panose="020B0600070205080204" pitchFamily="50" charset="-128"/>
              <a:ea typeface="ＭＳ Ｐゴシック" panose="020B0600070205080204" pitchFamily="50" charset="-128"/>
            </a:rPr>
            <a:t>人から</a:t>
          </a:r>
          <a:r>
            <a:rPr kumimoji="1" lang="en-US" altLang="ja-JP" sz="1300">
              <a:latin typeface="ＭＳ Ｐゴシック" panose="020B0600070205080204" pitchFamily="50" charset="-128"/>
              <a:ea typeface="ＭＳ Ｐゴシック" panose="020B0600070205080204" pitchFamily="50" charset="-128"/>
            </a:rPr>
            <a:t>6,481</a:t>
          </a:r>
          <a:r>
            <a:rPr kumimoji="1" lang="ja-JP" altLang="en-US" sz="1300">
              <a:latin typeface="ＭＳ Ｐゴシック" panose="020B0600070205080204" pitchFamily="50" charset="-128"/>
              <a:ea typeface="ＭＳ Ｐゴシック" panose="020B0600070205080204" pitchFamily="50" charset="-128"/>
            </a:rPr>
            <a:t>人に減少したことが要因に挙げられる。</a:t>
          </a: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54832</xdr:rowOff>
    </xdr:from>
    <xdr:to>
      <xdr:col>23</xdr:col>
      <xdr:colOff>133350</xdr:colOff>
      <xdr:row>90</xdr:row>
      <xdr:rowOff>43221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82"/>
          <a:ext cx="0" cy="1531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15298</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44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43221</xdr:rowOff>
    </xdr:from>
    <xdr:to>
      <xdr:col>24</xdr:col>
      <xdr:colOff>12700</xdr:colOff>
      <xdr:row>90</xdr:row>
      <xdr:rowOff>43221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47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141209</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54832</xdr:rowOff>
    </xdr:from>
    <xdr:to>
      <xdr:col>24</xdr:col>
      <xdr:colOff>12700</xdr:colOff>
      <xdr:row>81</xdr:row>
      <xdr:rowOff>54832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159339</xdr:rowOff>
    </xdr:from>
    <xdr:to>
      <xdr:col>23</xdr:col>
      <xdr:colOff>133350</xdr:colOff>
      <xdr:row>82</xdr:row>
      <xdr:rowOff>11281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046789"/>
          <a:ext cx="838200" cy="23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146007</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862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129480</xdr:rowOff>
    </xdr:from>
    <xdr:to>
      <xdr:col>23</xdr:col>
      <xdr:colOff>184150</xdr:colOff>
      <xdr:row>82</xdr:row>
      <xdr:rowOff>59630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145848</xdr:rowOff>
    </xdr:from>
    <xdr:to>
      <xdr:col>19</xdr:col>
      <xdr:colOff>133350</xdr:colOff>
      <xdr:row>81</xdr:row>
      <xdr:rowOff>159339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033298"/>
          <a:ext cx="889000" cy="13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106231</xdr:rowOff>
    </xdr:from>
    <xdr:to>
      <xdr:col>19</xdr:col>
      <xdr:colOff>184150</xdr:colOff>
      <xdr:row>82</xdr:row>
      <xdr:rowOff>36381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46558</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762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134317</xdr:rowOff>
    </xdr:from>
    <xdr:to>
      <xdr:col>15</xdr:col>
      <xdr:colOff>82550</xdr:colOff>
      <xdr:row>81</xdr:row>
      <xdr:rowOff>145848</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021767"/>
          <a:ext cx="889000" cy="1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98913</xdr:rowOff>
    </xdr:from>
    <xdr:to>
      <xdr:col>15</xdr:col>
      <xdr:colOff>133350</xdr:colOff>
      <xdr:row>82</xdr:row>
      <xdr:rowOff>29063</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8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13840</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0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123741</xdr:rowOff>
    </xdr:from>
    <xdr:to>
      <xdr:col>11</xdr:col>
      <xdr:colOff>31750</xdr:colOff>
      <xdr:row>81</xdr:row>
      <xdr:rowOff>134317</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11191"/>
          <a:ext cx="889000" cy="10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85297</xdr:rowOff>
    </xdr:from>
    <xdr:to>
      <xdr:col>11</xdr:col>
      <xdr:colOff>82550</xdr:colOff>
      <xdr:row>82</xdr:row>
      <xdr:rowOff>15447</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7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224</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05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65103</xdr:rowOff>
    </xdr:from>
    <xdr:to>
      <xdr:col>7</xdr:col>
      <xdr:colOff>31750</xdr:colOff>
      <xdr:row>81</xdr:row>
      <xdr:rowOff>166703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95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5430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21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131931</xdr:rowOff>
    </xdr:from>
    <xdr:to>
      <xdr:col>23</xdr:col>
      <xdr:colOff>184150</xdr:colOff>
      <xdr:row>82</xdr:row>
      <xdr:rowOff>62081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019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104008</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991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108539</xdr:rowOff>
    </xdr:from>
    <xdr:to>
      <xdr:col>19</xdr:col>
      <xdr:colOff>184150</xdr:colOff>
      <xdr:row>82</xdr:row>
      <xdr:rowOff>38689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9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23466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082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95048</xdr:rowOff>
    </xdr:from>
    <xdr:to>
      <xdr:col>15</xdr:col>
      <xdr:colOff>133350</xdr:colOff>
      <xdr:row>82</xdr:row>
      <xdr:rowOff>25198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8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35375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751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83517</xdr:rowOff>
    </xdr:from>
    <xdr:to>
      <xdr:col>11</xdr:col>
      <xdr:colOff>82550</xdr:colOff>
      <xdr:row>82</xdr:row>
      <xdr:rowOff>13667</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970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23844</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73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72941</xdr:rowOff>
    </xdr:from>
    <xdr:to>
      <xdr:col>7</xdr:col>
      <xdr:colOff>31750</xdr:colOff>
      <xdr:row>82</xdr:row>
      <xdr:rowOff>3091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60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159318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04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ラスパイレス指数については前年度比</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a:p>
          <a:r>
            <a:rPr kumimoji="1" lang="ja-JP" altLang="en-US" sz="1300">
              <a:latin typeface="ＭＳ Ｐゴシック" panose="020B0600070205080204" pitchFamily="50" charset="-128"/>
              <a:ea typeface="ＭＳ Ｐゴシック" panose="020B0600070205080204" pitchFamily="50" charset="-128"/>
            </a:rPr>
            <a:t>　要因は、給料表を県準拠としており、令和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年度の給料表引上げ率が国の引上げ率を上回ったことにより、平均給与額が増加したためである。</a:t>
          </a:r>
        </a:p>
        <a:p>
          <a:r>
            <a:rPr kumimoji="1" lang="ja-JP" altLang="en-US" sz="1300">
              <a:latin typeface="ＭＳ Ｐゴシック" panose="020B0600070205080204" pitchFamily="50" charset="-128"/>
              <a:ea typeface="ＭＳ Ｐゴシック" panose="020B0600070205080204" pitchFamily="50" charset="-128"/>
            </a:rPr>
            <a:t>　高卒の経験年数階層が上位の層のラス指数が高いため、類似団体と比較して高い水準となっている。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71261</xdr:rowOff>
    </xdr:from>
    <xdr:to>
      <xdr:col>81</xdr:col>
      <xdr:colOff>44450</xdr:colOff>
      <xdr:row>89</xdr:row>
      <xdr:rowOff>16228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8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159755</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24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16228</xdr:rowOff>
    </xdr:from>
    <xdr:to>
      <xdr:col>81</xdr:col>
      <xdr:colOff>133350</xdr:colOff>
      <xdr:row>89</xdr:row>
      <xdr:rowOff>16228</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7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157638</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53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71261</xdr:rowOff>
    </xdr:from>
    <xdr:to>
      <xdr:col>81</xdr:col>
      <xdr:colOff>133350</xdr:colOff>
      <xdr:row>80</xdr:row>
      <xdr:rowOff>71261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155222</xdr:rowOff>
    </xdr:from>
    <xdr:to>
      <xdr:col>81</xdr:col>
      <xdr:colOff>44450</xdr:colOff>
      <xdr:row>87</xdr:row>
      <xdr:rowOff>23989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899922"/>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168927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155222</xdr:rowOff>
    </xdr:from>
    <xdr:to>
      <xdr:col>77</xdr:col>
      <xdr:colOff>44450</xdr:colOff>
      <xdr:row>87</xdr:row>
      <xdr:rowOff>37395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899922"/>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119538</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34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37395</xdr:rowOff>
    </xdr:from>
    <xdr:to>
      <xdr:col>72</xdr:col>
      <xdr:colOff>203200</xdr:colOff>
      <xdr:row>87</xdr:row>
      <xdr:rowOff>158045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95354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7761</xdr:rowOff>
    </xdr:from>
    <xdr:to>
      <xdr:col>73</xdr:col>
      <xdr:colOff>44450</xdr:colOff>
      <xdr:row>85</xdr:row>
      <xdr:rowOff>109361</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119538</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34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158045</xdr:rowOff>
    </xdr:from>
    <xdr:to>
      <xdr:col>68</xdr:col>
      <xdr:colOff>152400</xdr:colOff>
      <xdr:row>87</xdr:row>
      <xdr:rowOff>158045</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50741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165805</xdr:rowOff>
    </xdr:from>
    <xdr:to>
      <xdr:col>68</xdr:col>
      <xdr:colOff>203200</xdr:colOff>
      <xdr:row>85</xdr:row>
      <xdr:rowOff>95955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106132</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33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138995</xdr:rowOff>
    </xdr:from>
    <xdr:to>
      <xdr:col>64</xdr:col>
      <xdr:colOff>152400</xdr:colOff>
      <xdr:row>85</xdr:row>
      <xdr:rowOff>69145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79322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30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144639</xdr:rowOff>
    </xdr:from>
    <xdr:to>
      <xdr:col>81</xdr:col>
      <xdr:colOff>95250</xdr:colOff>
      <xdr:row>87</xdr:row>
      <xdr:rowOff>74789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88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116716</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86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104422</xdr:rowOff>
    </xdr:from>
    <xdr:to>
      <xdr:col>77</xdr:col>
      <xdr:colOff>95250</xdr:colOff>
      <xdr:row>87</xdr:row>
      <xdr:rowOff>34572</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84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19349</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935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158045</xdr:rowOff>
    </xdr:from>
    <xdr:to>
      <xdr:col>73</xdr:col>
      <xdr:colOff>44450</xdr:colOff>
      <xdr:row>87</xdr:row>
      <xdr:rowOff>88195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90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72972</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98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107245</xdr:rowOff>
    </xdr:from>
    <xdr:to>
      <xdr:col>68</xdr:col>
      <xdr:colOff>203200</xdr:colOff>
      <xdr:row>88</xdr:row>
      <xdr:rowOff>37395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502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22172</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10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107245</xdr:rowOff>
    </xdr:from>
    <xdr:to>
      <xdr:col>64</xdr:col>
      <xdr:colOff>152400</xdr:colOff>
      <xdr:row>88</xdr:row>
      <xdr:rowOff>37395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502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22172</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10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人口千人当たり職員数については前年度比</a:t>
          </a:r>
          <a:r>
            <a:rPr kumimoji="1" lang="en-US" altLang="ja-JP" sz="1300">
              <a:latin typeface="ＭＳ Ｐゴシック" panose="020B0600070205080204" pitchFamily="50" charset="-128"/>
              <a:ea typeface="ＭＳ Ｐゴシック" panose="020B0600070205080204" pitchFamily="50" charset="-128"/>
            </a:rPr>
            <a:t>0.40</a:t>
          </a:r>
          <a:r>
            <a:rPr kumimoji="1" lang="ja-JP" altLang="en-US" sz="1300">
              <a:latin typeface="ＭＳ Ｐゴシック" panose="020B0600070205080204" pitchFamily="50" charset="-128"/>
              <a:ea typeface="ＭＳ Ｐゴシック" panose="020B0600070205080204" pitchFamily="50" charset="-128"/>
            </a:rPr>
            <a:t>人の増となっている。　</a:t>
          </a:r>
        </a:p>
        <a:p>
          <a:r>
            <a:rPr kumimoji="1" lang="ja-JP" altLang="en-US" sz="1300">
              <a:latin typeface="ＭＳ Ｐゴシック" panose="020B0600070205080204" pitchFamily="50" charset="-128"/>
              <a:ea typeface="ＭＳ Ｐゴシック" panose="020B0600070205080204" pitchFamily="50" charset="-128"/>
            </a:rPr>
            <a:t>　要因は、人口減少によるものである。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26448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107295"/>
          <a:ext cx="0" cy="12348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169975</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1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26448</xdr:rowOff>
    </xdr:from>
    <xdr:to>
      <xdr:col>81</xdr:col>
      <xdr:colOff>133350</xdr:colOff>
      <xdr:row>66</xdr:row>
      <xdr:rowOff>26448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4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78122</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55435</xdr:rowOff>
    </xdr:from>
    <xdr:to>
      <xdr:col>81</xdr:col>
      <xdr:colOff>44450</xdr:colOff>
      <xdr:row>61</xdr:row>
      <xdr:rowOff>79566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513885"/>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128668</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244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112141</xdr:rowOff>
    </xdr:from>
    <xdr:to>
      <xdr:col>81</xdr:col>
      <xdr:colOff>95250</xdr:colOff>
      <xdr:row>61</xdr:row>
      <xdr:rowOff>42291</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39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168973</xdr:rowOff>
    </xdr:from>
    <xdr:to>
      <xdr:col>77</xdr:col>
      <xdr:colOff>44450</xdr:colOff>
      <xdr:row>61</xdr:row>
      <xdr:rowOff>55435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455973"/>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96456</xdr:rowOff>
    </xdr:from>
    <xdr:to>
      <xdr:col>77</xdr:col>
      <xdr:colOff>95250</xdr:colOff>
      <xdr:row>61</xdr:row>
      <xdr:rowOff>26606</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38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36783</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152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141224</xdr:rowOff>
    </xdr:from>
    <xdr:to>
      <xdr:col>72</xdr:col>
      <xdr:colOff>203200</xdr:colOff>
      <xdr:row>60</xdr:row>
      <xdr:rowOff>168973</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428224"/>
          <a:ext cx="889000" cy="27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84995</xdr:rowOff>
    </xdr:from>
    <xdr:to>
      <xdr:col>73</xdr:col>
      <xdr:colOff>44450</xdr:colOff>
      <xdr:row>61</xdr:row>
      <xdr:rowOff>15145</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3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25322</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14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118301</xdr:rowOff>
    </xdr:from>
    <xdr:to>
      <xdr:col>68</xdr:col>
      <xdr:colOff>152400</xdr:colOff>
      <xdr:row>60</xdr:row>
      <xdr:rowOff>141224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405301"/>
          <a:ext cx="889000" cy="22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63278</xdr:rowOff>
    </xdr:from>
    <xdr:to>
      <xdr:col>68</xdr:col>
      <xdr:colOff>203200</xdr:colOff>
      <xdr:row>60</xdr:row>
      <xdr:rowOff>164878</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35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3605</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119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56642</xdr:rowOff>
    </xdr:from>
    <xdr:to>
      <xdr:col>64</xdr:col>
      <xdr:colOff>152400</xdr:colOff>
      <xdr:row>60</xdr:row>
      <xdr:rowOff>158242</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34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168419</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112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28766</xdr:rowOff>
    </xdr:from>
    <xdr:to>
      <xdr:col>81</xdr:col>
      <xdr:colOff>95250</xdr:colOff>
      <xdr:row>61</xdr:row>
      <xdr:rowOff>130366</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48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843</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45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4635</xdr:rowOff>
    </xdr:from>
    <xdr:to>
      <xdr:col>77</xdr:col>
      <xdr:colOff>95250</xdr:colOff>
      <xdr:row>61</xdr:row>
      <xdr:rowOff>106235</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463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91012</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549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118173</xdr:rowOff>
    </xdr:from>
    <xdr:to>
      <xdr:col>73</xdr:col>
      <xdr:colOff>44450</xdr:colOff>
      <xdr:row>61</xdr:row>
      <xdr:rowOff>48323</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405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33100</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491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90424</xdr:rowOff>
    </xdr:from>
    <xdr:to>
      <xdr:col>68</xdr:col>
      <xdr:colOff>203200</xdr:colOff>
      <xdr:row>61</xdr:row>
      <xdr:rowOff>20574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3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5351</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46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67501</xdr:rowOff>
    </xdr:from>
    <xdr:to>
      <xdr:col>64</xdr:col>
      <xdr:colOff>152400</xdr:colOff>
      <xdr:row>60</xdr:row>
      <xdr:rowOff>169101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35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153878</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440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実質公債比率については前年度比</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a:p>
          <a:r>
            <a:rPr kumimoji="1" lang="ja-JP" altLang="en-US" sz="1300">
              <a:latin typeface="ＭＳ Ｐゴシック" panose="020B0600070205080204" pitchFamily="50" charset="-128"/>
              <a:ea typeface="ＭＳ Ｐゴシック" panose="020B0600070205080204" pitchFamily="50" charset="-128"/>
            </a:rPr>
            <a:t>　要因は、分母については臨時財政対策債発行額が令和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年度より減少し、分子については役場新庁舎建設による過疎債や役場緊急保全債の償還額増及び防災行政無線更新による緊防債の償還額増により令和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年度より元利償還金が増加したことから、前年度から増加となっている。</a:t>
          </a:r>
        </a:p>
        <a:p>
          <a:r>
            <a:rPr kumimoji="1" lang="ja-JP" altLang="en-US" sz="1300">
              <a:latin typeface="ＭＳ Ｐゴシック" panose="020B0600070205080204" pitchFamily="50" charset="-128"/>
              <a:ea typeface="ＭＳ Ｐゴシック" panose="020B0600070205080204" pitchFamily="50" charset="-128"/>
            </a:rPr>
            <a:t>　類似団体や県平均を下回っている状況であるが、今後大型投資的事業を予定しているため、実施事業を精査し、事業費の平準化を図り、財政健全化に努めていく。</a:t>
          </a: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42926</xdr:rowOff>
    </xdr:from>
    <xdr:to>
      <xdr:col>81</xdr:col>
      <xdr:colOff>44450</xdr:colOff>
      <xdr:row>43</xdr:row>
      <xdr:rowOff>138684</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6576"/>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110761</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48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138684</xdr:rowOff>
    </xdr:from>
    <xdr:to>
      <xdr:col>81</xdr:col>
      <xdr:colOff>133350</xdr:colOff>
      <xdr:row>43</xdr:row>
      <xdr:rowOff>138684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5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129303</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42926</xdr:rowOff>
    </xdr:from>
    <xdr:to>
      <xdr:col>81</xdr:col>
      <xdr:colOff>133350</xdr:colOff>
      <xdr:row>37</xdr:row>
      <xdr:rowOff>42926</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151130</xdr:rowOff>
    </xdr:from>
    <xdr:to>
      <xdr:col>81</xdr:col>
      <xdr:colOff>44450</xdr:colOff>
      <xdr:row>41</xdr:row>
      <xdr:rowOff>23114</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7009130"/>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55389</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8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83312</xdr:rowOff>
    </xdr:from>
    <xdr:to>
      <xdr:col>81</xdr:col>
      <xdr:colOff>95250</xdr:colOff>
      <xdr:row>42</xdr:row>
      <xdr:rowOff>13462</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11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146304</xdr:rowOff>
    </xdr:from>
    <xdr:to>
      <xdr:col>77</xdr:col>
      <xdr:colOff>44450</xdr:colOff>
      <xdr:row>40</xdr:row>
      <xdr:rowOff>151130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700430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68834</xdr:rowOff>
    </xdr:from>
    <xdr:to>
      <xdr:col>77</xdr:col>
      <xdr:colOff>95250</xdr:colOff>
      <xdr:row>41</xdr:row>
      <xdr:rowOff>170434</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155211</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8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146304</xdr:rowOff>
    </xdr:from>
    <xdr:to>
      <xdr:col>72</xdr:col>
      <xdr:colOff>203200</xdr:colOff>
      <xdr:row>40</xdr:row>
      <xdr:rowOff>151130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401800" y="700430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64008</xdr:rowOff>
    </xdr:from>
    <xdr:to>
      <xdr:col>73</xdr:col>
      <xdr:colOff>44450</xdr:colOff>
      <xdr:row>41</xdr:row>
      <xdr:rowOff>165608</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9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150385</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7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151130</xdr:rowOff>
    </xdr:from>
    <xdr:to>
      <xdr:col>68</xdr:col>
      <xdr:colOff>152400</xdr:colOff>
      <xdr:row>40</xdr:row>
      <xdr:rowOff>170434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700913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143764</xdr:rowOff>
    </xdr:from>
    <xdr:to>
      <xdr:col>81</xdr:col>
      <xdr:colOff>95250</xdr:colOff>
      <xdr:row>41</xdr:row>
      <xdr:rowOff>73914</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160291</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84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100330</xdr:rowOff>
    </xdr:from>
    <xdr:to>
      <xdr:col>77</xdr:col>
      <xdr:colOff>95250</xdr:colOff>
      <xdr:row>41</xdr:row>
      <xdr:rowOff>30480</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40657</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95504</xdr:rowOff>
    </xdr:from>
    <xdr:to>
      <xdr:col>73</xdr:col>
      <xdr:colOff>44450</xdr:colOff>
      <xdr:row>41</xdr:row>
      <xdr:rowOff>25654</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695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35831</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72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100330</xdr:rowOff>
    </xdr:from>
    <xdr:to>
      <xdr:col>68</xdr:col>
      <xdr:colOff>203200</xdr:colOff>
      <xdr:row>41</xdr:row>
      <xdr:rowOff>30480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40657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119634</xdr:rowOff>
    </xdr:from>
    <xdr:to>
      <xdr:col>64</xdr:col>
      <xdr:colOff>152400</xdr:colOff>
      <xdr:row>41</xdr:row>
      <xdr:rowOff>49784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697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59961</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746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将来負担比率については前年度比</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ポイントの減となっている。</a:t>
          </a:r>
        </a:p>
        <a:p>
          <a:r>
            <a:rPr kumimoji="1" lang="ja-JP" altLang="en-US" sz="1300">
              <a:latin typeface="ＭＳ Ｐゴシック" panose="020B0600070205080204" pitchFamily="50" charset="-128"/>
              <a:ea typeface="ＭＳ Ｐゴシック" panose="020B0600070205080204" pitchFamily="50" charset="-128"/>
            </a:rPr>
            <a:t>　要因は、剰余金を町有施設整備基金へ、普通交付税の再算定で交付された臨時財政対策債償還基金分を減債基金へ積立てたことにより充当可能基金が増加したことや過疎債や緊自債、災害復旧事業債の算入額増により基準財政需要額算入見込額が増加したことが影響している。</a:t>
          </a:r>
        </a:p>
        <a:p>
          <a:r>
            <a:rPr kumimoji="1" lang="ja-JP" altLang="en-US" sz="1300">
              <a:latin typeface="ＭＳ Ｐゴシック" panose="020B0600070205080204" pitchFamily="50" charset="-128"/>
              <a:ea typeface="ＭＳ Ｐゴシック" panose="020B0600070205080204" pitchFamily="50" charset="-128"/>
            </a:rPr>
            <a:t>　今後予定している大型の投資的事業により地方債残高が増加する見込みだが、繰上償還や基金積立を行い財政健全化に努めていく。</a:t>
          </a: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34643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6720</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34643</xdr:rowOff>
    </xdr:from>
    <xdr:to>
      <xdr:col>81</xdr:col>
      <xdr:colOff>133350</xdr:colOff>
      <xdr:row>23</xdr:row>
      <xdr:rowOff>34643</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203200</xdr:colOff>
      <xdr:row>14</xdr:row>
      <xdr:rowOff>37394</xdr:rowOff>
    </xdr:from>
    <xdr:to>
      <xdr:col>77</xdr:col>
      <xdr:colOff>44450</xdr:colOff>
      <xdr:row>14</xdr:row>
      <xdr:rowOff>168769</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5290800" y="2437694"/>
          <a:ext cx="889000" cy="131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152400</xdr:colOff>
      <xdr:row>14</xdr:row>
      <xdr:rowOff>168769</xdr:rowOff>
    </xdr:from>
    <xdr:to>
      <xdr:col>72</xdr:col>
      <xdr:colOff>203200</xdr:colOff>
      <xdr:row>15</xdr:row>
      <xdr:rowOff>164888</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4401800" y="2569069"/>
          <a:ext cx="889000" cy="167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164888</xdr:rowOff>
    </xdr:from>
    <xdr:to>
      <xdr:col>68</xdr:col>
      <xdr:colOff>152400</xdr:colOff>
      <xdr:row>17</xdr:row>
      <xdr:rowOff>15028</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3512800" y="2736638"/>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158044</xdr:rowOff>
    </xdr:from>
    <xdr:to>
      <xdr:col>77</xdr:col>
      <xdr:colOff>95250</xdr:colOff>
      <xdr:row>14</xdr:row>
      <xdr:rowOff>88194</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6129000" y="2386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72971</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473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117969</xdr:rowOff>
    </xdr:from>
    <xdr:to>
      <xdr:col>73</xdr:col>
      <xdr:colOff>44450</xdr:colOff>
      <xdr:row>15</xdr:row>
      <xdr:rowOff>48119</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5240000" y="251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32896</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909800" y="2604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114088</xdr:rowOff>
    </xdr:from>
    <xdr:to>
      <xdr:col>68</xdr:col>
      <xdr:colOff>203200</xdr:colOff>
      <xdr:row>16</xdr:row>
      <xdr:rowOff>44238</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4351000" y="268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29015</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772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135678</xdr:rowOff>
    </xdr:from>
    <xdr:to>
      <xdr:col>64</xdr:col>
      <xdr:colOff>152400</xdr:colOff>
      <xdr:row>17</xdr:row>
      <xdr:rowOff>65828</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3462000" y="287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50605</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96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山形県真室川町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6,481
6,452
374.22
7,043,199
6,749,223
182,819
3,930,025
5,279,474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人件費は、前年度比</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a:p>
          <a:r>
            <a:rPr kumimoji="1" lang="ja-JP" altLang="en-US" sz="1300">
              <a:latin typeface="ＭＳ Ｐゴシック" panose="020B0600070205080204" pitchFamily="50" charset="-128"/>
              <a:ea typeface="ＭＳ Ｐゴシック" panose="020B0600070205080204" pitchFamily="50" charset="-128"/>
            </a:rPr>
            <a:t>　要因は、人事院勧告による基本給及び手当の増や会計年度任用職員の勤勉手当支給開始による増により、経常経費充当一般財源が増加したためである。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41</xdr:row>
      <xdr:rowOff>161290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5114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133367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51562</xdr:rowOff>
    </xdr:from>
    <xdr:to>
      <xdr:col>24</xdr:col>
      <xdr:colOff>25400</xdr:colOff>
      <xdr:row>37</xdr:row>
      <xdr:rowOff>69850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9521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23131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6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19558</xdr:rowOff>
    </xdr:from>
    <xdr:to>
      <xdr:col>19</xdr:col>
      <xdr:colOff>187325</xdr:colOff>
      <xdr:row>37</xdr:row>
      <xdr:rowOff>51562</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632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9906</xdr:rowOff>
    </xdr:from>
    <xdr:to>
      <xdr:col>20</xdr:col>
      <xdr:colOff>38100</xdr:colOff>
      <xdr:row>37</xdr:row>
      <xdr:rowOff>111506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96283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19558</xdr:rowOff>
    </xdr:from>
    <xdr:to>
      <xdr:col>15</xdr:col>
      <xdr:colOff>98425</xdr:colOff>
      <xdr:row>37</xdr:row>
      <xdr:rowOff>24130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363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158496</xdr:rowOff>
    </xdr:from>
    <xdr:to>
      <xdr:col>15</xdr:col>
      <xdr:colOff>149225</xdr:colOff>
      <xdr:row>37</xdr:row>
      <xdr:rowOff>88646</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73423</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24130</xdr:rowOff>
    </xdr:from>
    <xdr:to>
      <xdr:col>11</xdr:col>
      <xdr:colOff>9525</xdr:colOff>
      <xdr:row>37</xdr:row>
      <xdr:rowOff>110998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67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135636</xdr:rowOff>
    </xdr:from>
    <xdr:to>
      <xdr:col>11</xdr:col>
      <xdr:colOff>60325</xdr:colOff>
      <xdr:row>37</xdr:row>
      <xdr:rowOff>65786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75963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525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19050</xdr:rowOff>
    </xdr:from>
    <xdr:to>
      <xdr:col>24</xdr:col>
      <xdr:colOff>76200</xdr:colOff>
      <xdr:row>37</xdr:row>
      <xdr:rowOff>120650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35577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762</xdr:rowOff>
    </xdr:from>
    <xdr:to>
      <xdr:col>20</xdr:col>
      <xdr:colOff>38100</xdr:colOff>
      <xdr:row>37</xdr:row>
      <xdr:rowOff>102362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112539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140208</xdr:rowOff>
    </xdr:from>
    <xdr:to>
      <xdr:col>15</xdr:col>
      <xdr:colOff>149225</xdr:colOff>
      <xdr:row>37</xdr:row>
      <xdr:rowOff>70358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80535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144780</xdr:rowOff>
    </xdr:from>
    <xdr:to>
      <xdr:col>11</xdr:col>
      <xdr:colOff>60325</xdr:colOff>
      <xdr:row>37</xdr:row>
      <xdr:rowOff>74930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59707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146575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物件費は、前年度比</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a:p>
          <a:r>
            <a:rPr kumimoji="1" lang="ja-JP" altLang="en-US" sz="1300">
              <a:latin typeface="ＭＳ Ｐゴシック" panose="020B0600070205080204" pitchFamily="50" charset="-128"/>
              <a:ea typeface="ＭＳ Ｐゴシック" panose="020B0600070205080204" pitchFamily="50" charset="-128"/>
            </a:rPr>
            <a:t>　要因は、キャッシュレス決済ポイント還元事業委託の皆減による臨時的経費の減少や物価高騰による光熱水費の増により、経常経費充当一般財源が増加したためである。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64410"/>
          <a:ext cx="0" cy="117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150512</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40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4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161290</xdr:rowOff>
    </xdr:from>
    <xdr:to>
      <xdr:col>82</xdr:col>
      <xdr:colOff>107950</xdr:colOff>
      <xdr:row>15</xdr:row>
      <xdr:rowOff>18415</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56159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13987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585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115570</xdr:rowOff>
    </xdr:from>
    <xdr:to>
      <xdr:col>78</xdr:col>
      <xdr:colOff>69850</xdr:colOff>
      <xdr:row>14</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51587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116857</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68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41275</xdr:rowOff>
    </xdr:from>
    <xdr:to>
      <xdr:col>73</xdr:col>
      <xdr:colOff>180975</xdr:colOff>
      <xdr:row>14</xdr:row>
      <xdr:rowOff>115570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44157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88282</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660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41275</xdr:rowOff>
    </xdr:from>
    <xdr:to>
      <xdr:col>69</xdr:col>
      <xdr:colOff>92075</xdr:colOff>
      <xdr:row>14</xdr:row>
      <xdr:rowOff>75565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44157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36847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53992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625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139065</xdr:rowOff>
    </xdr:from>
    <xdr:to>
      <xdr:col>82</xdr:col>
      <xdr:colOff>158750</xdr:colOff>
      <xdr:row>15</xdr:row>
      <xdr:rowOff>69215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53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155592</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384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110490</xdr:rowOff>
    </xdr:from>
    <xdr:to>
      <xdr:col>78</xdr:col>
      <xdr:colOff>120650</xdr:colOff>
      <xdr:row>15</xdr:row>
      <xdr:rowOff>40640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50817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279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64770</xdr:rowOff>
    </xdr:from>
    <xdr:to>
      <xdr:col>74</xdr:col>
      <xdr:colOff>31750</xdr:colOff>
      <xdr:row>14</xdr:row>
      <xdr:rowOff>166370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46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5097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233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161925</xdr:rowOff>
    </xdr:from>
    <xdr:to>
      <xdr:col>69</xdr:col>
      <xdr:colOff>142875</xdr:colOff>
      <xdr:row>14</xdr:row>
      <xdr:rowOff>92075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39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102252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15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24765</xdr:rowOff>
    </xdr:from>
    <xdr:to>
      <xdr:col>65</xdr:col>
      <xdr:colOff>53975</xdr:colOff>
      <xdr:row>14</xdr:row>
      <xdr:rowOff>126365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425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136542</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19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ポイントの減となっている。</a:t>
          </a:r>
        </a:p>
        <a:p>
          <a:r>
            <a:rPr kumimoji="1" lang="ja-JP" altLang="en-US" sz="1300">
              <a:latin typeface="ＭＳ Ｐゴシック" panose="020B0600070205080204" pitchFamily="50" charset="-128"/>
              <a:ea typeface="ＭＳ Ｐゴシック" panose="020B0600070205080204" pitchFamily="50" charset="-128"/>
            </a:rPr>
            <a:t>　要因は、定額減税調整給付金の皆増などにより扶助費総額は増額したものの、電力・ガス・食料品等価格緊急支援給付金の皆減により臨時的経費が減少したほか、児童福祉関係事業に充当した過疎債の減により経常特財が減少したためである。</a:t>
          </a: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89662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146050</xdr:rowOff>
    </xdr:from>
    <xdr:to>
      <xdr:col>24</xdr:col>
      <xdr:colOff>25400</xdr:colOff>
      <xdr:row>54</xdr:row>
      <xdr:rowOff>165100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3987800" y="94043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143527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401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165100</xdr:rowOff>
    </xdr:from>
    <xdr:to>
      <xdr:col>19</xdr:col>
      <xdr:colOff>187325</xdr:colOff>
      <xdr:row>54</xdr:row>
      <xdr:rowOff>165100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9423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67327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49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69850</xdr:rowOff>
    </xdr:from>
    <xdr:to>
      <xdr:col>15</xdr:col>
      <xdr:colOff>98425</xdr:colOff>
      <xdr:row>54</xdr:row>
      <xdr:rowOff>165100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93281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69850</xdr:rowOff>
    </xdr:from>
    <xdr:to>
      <xdr:col>11</xdr:col>
      <xdr:colOff>9525</xdr:colOff>
      <xdr:row>54</xdr:row>
      <xdr:rowOff>69850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1320800" y="9328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29227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67327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95250</xdr:rowOff>
    </xdr:from>
    <xdr:to>
      <xdr:col>24</xdr:col>
      <xdr:colOff>76200</xdr:colOff>
      <xdr:row>55</xdr:row>
      <xdr:rowOff>25400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111777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114300</xdr:rowOff>
    </xdr:from>
    <xdr:to>
      <xdr:col>20</xdr:col>
      <xdr:colOff>38100</xdr:colOff>
      <xdr:row>55</xdr:row>
      <xdr:rowOff>44450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54627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114300</xdr:rowOff>
    </xdr:from>
    <xdr:to>
      <xdr:col>15</xdr:col>
      <xdr:colOff>149225</xdr:colOff>
      <xdr:row>55</xdr:row>
      <xdr:rowOff>44450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29227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19050</xdr:rowOff>
    </xdr:from>
    <xdr:to>
      <xdr:col>11</xdr:col>
      <xdr:colOff>60325</xdr:colOff>
      <xdr:row>54</xdr:row>
      <xdr:rowOff>120650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130827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19050</xdr:rowOff>
    </xdr:from>
    <xdr:to>
      <xdr:col>6</xdr:col>
      <xdr:colOff>171450</xdr:colOff>
      <xdr:row>54</xdr:row>
      <xdr:rowOff>120650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130827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その他については、前年度比</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ポイントの減となっている。</a:t>
          </a:r>
        </a:p>
        <a:p>
          <a:r>
            <a:rPr kumimoji="1" lang="ja-JP" altLang="en-US" sz="1300">
              <a:latin typeface="ＭＳ Ｐゴシック" panose="020B0600070205080204" pitchFamily="50" charset="-128"/>
              <a:ea typeface="ＭＳ Ｐゴシック" panose="020B0600070205080204" pitchFamily="50" charset="-128"/>
            </a:rPr>
            <a:t>　繰出金について国保会計は広域連合への派遣職員数の減や保健施設維持等に係る負担金の減により減少、介護保険会計は人件費減による減少、後期高齢会計は給付費減による減少、下水道会計は法適化による繰出金の皆減が要因である。</a:t>
          </a: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42418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01954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14495</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72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42418</xdr:rowOff>
    </xdr:from>
    <xdr:to>
      <xdr:col>82</xdr:col>
      <xdr:colOff>196850</xdr:colOff>
      <xdr:row>61</xdr:row>
      <xdr:rowOff>42418</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50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10414</xdr:rowOff>
    </xdr:from>
    <xdr:to>
      <xdr:col>82</xdr:col>
      <xdr:colOff>107950</xdr:colOff>
      <xdr:row>60</xdr:row>
      <xdr:rowOff>40132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10125964"/>
          <a:ext cx="8382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60723</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490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44196</xdr:rowOff>
    </xdr:from>
    <xdr:to>
      <xdr:col>82</xdr:col>
      <xdr:colOff>158750</xdr:colOff>
      <xdr:row>56</xdr:row>
      <xdr:rowOff>145796</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40132</xdr:rowOff>
    </xdr:from>
    <xdr:to>
      <xdr:col>78</xdr:col>
      <xdr:colOff>69850</xdr:colOff>
      <xdr:row>60</xdr:row>
      <xdr:rowOff>67564</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4782800" y="103271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9906</xdr:rowOff>
    </xdr:from>
    <xdr:to>
      <xdr:col>78</xdr:col>
      <xdr:colOff>120650</xdr:colOff>
      <xdr:row>57</xdr:row>
      <xdr:rowOff>111506</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121683</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551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46990</xdr:rowOff>
    </xdr:from>
    <xdr:to>
      <xdr:col>73</xdr:col>
      <xdr:colOff>180975</xdr:colOff>
      <xdr:row>60</xdr:row>
      <xdr:rowOff>67564</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10162540"/>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83058</xdr:rowOff>
    </xdr:from>
    <xdr:to>
      <xdr:col>74</xdr:col>
      <xdr:colOff>31750</xdr:colOff>
      <xdr:row>58</xdr:row>
      <xdr:rowOff>13208</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85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23385</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62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46990</xdr:rowOff>
    </xdr:from>
    <xdr:to>
      <xdr:col>69</xdr:col>
      <xdr:colOff>92075</xdr:colOff>
      <xdr:row>59</xdr:row>
      <xdr:rowOff>65278</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1016254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55626</xdr:rowOff>
    </xdr:from>
    <xdr:to>
      <xdr:col>69</xdr:col>
      <xdr:colOff>142875</xdr:colOff>
      <xdr:row>57</xdr:row>
      <xdr:rowOff>157226</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167403</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147066</xdr:rowOff>
    </xdr:from>
    <xdr:to>
      <xdr:col>65</xdr:col>
      <xdr:colOff>53975</xdr:colOff>
      <xdr:row>58</xdr:row>
      <xdr:rowOff>77216</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87393</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68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131064</xdr:rowOff>
    </xdr:from>
    <xdr:to>
      <xdr:col>82</xdr:col>
      <xdr:colOff>158750</xdr:colOff>
      <xdr:row>59</xdr:row>
      <xdr:rowOff>61214</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10075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103141</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1004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160782</xdr:rowOff>
    </xdr:from>
    <xdr:to>
      <xdr:col>78</xdr:col>
      <xdr:colOff>120650</xdr:colOff>
      <xdr:row>60</xdr:row>
      <xdr:rowOff>90932</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1027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75709</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36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16764</xdr:rowOff>
    </xdr:from>
    <xdr:to>
      <xdr:col>74</xdr:col>
      <xdr:colOff>31750</xdr:colOff>
      <xdr:row>60</xdr:row>
      <xdr:rowOff>118364</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1030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103141</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39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167640</xdr:rowOff>
    </xdr:from>
    <xdr:to>
      <xdr:col>69</xdr:col>
      <xdr:colOff>142875</xdr:colOff>
      <xdr:row>59</xdr:row>
      <xdr:rowOff>97790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82567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19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14478</xdr:rowOff>
    </xdr:from>
    <xdr:to>
      <xdr:col>65</xdr:col>
      <xdr:colOff>53975</xdr:colOff>
      <xdr:row>59</xdr:row>
      <xdr:rowOff>116078</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1013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100855</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1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補助費等は、前年度比</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ポイントの増となっている。</a:t>
          </a:r>
        </a:p>
        <a:p>
          <a:r>
            <a:rPr kumimoji="1" lang="ja-JP" altLang="en-US" sz="1300">
              <a:latin typeface="ＭＳ Ｐゴシック" panose="020B0600070205080204" pitchFamily="50" charset="-128"/>
              <a:ea typeface="ＭＳ Ｐゴシック" panose="020B0600070205080204" pitchFamily="50" charset="-128"/>
            </a:rPr>
            <a:t>　要因は、ごみ処理施設に係る広域への分担金が減となった一方、下水道会計の法適化による負担金の皆増や水道事業の繰出基準額の増による臨時的経費の減により、経常経費充当一般財源が増加したためである。</a:t>
          </a: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168148</xdr:rowOff>
    </xdr:from>
    <xdr:to>
      <xdr:col>82</xdr:col>
      <xdr:colOff>107950</xdr:colOff>
      <xdr:row>40</xdr:row>
      <xdr:rowOff>140716</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flipV="1">
          <a:off x="16510000" y="599744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112793</xdr:rowOff>
    </xdr:from>
    <xdr:ext cx="762000" cy="259045"/>
    <xdr:sp macro="" textlink="">
      <xdr:nvSpPr>
        <xdr:cNvPr id="295" name="補助費等最小値テキスト">
          <a:extLst>
            <a:ext uri="{FF2B5EF4-FFF2-40B4-BE49-F238E27FC236}">
              <a16:creationId xmlns:a16="http://schemas.microsoft.com/office/drawing/2014/main" id="{00000000-0008-0000-0400-000027010000}"/>
            </a:ext>
          </a:extLst>
        </xdr:cNvPr>
        <xdr:cNvSpPr txBox="1"/>
      </xdr:nvSpPr>
      <xdr:spPr>
        <a:xfrm>
          <a:off x="16598900" y="697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140716</xdr:rowOff>
    </xdr:from>
    <xdr:to>
      <xdr:col>82</xdr:col>
      <xdr:colOff>196850</xdr:colOff>
      <xdr:row>40</xdr:row>
      <xdr:rowOff>140716</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6421100" y="699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83075</xdr:rowOff>
    </xdr:from>
    <xdr:ext cx="762000" cy="259045"/>
    <xdr:sp macro="" textlink="">
      <xdr:nvSpPr>
        <xdr:cNvPr id="297" name="補助費等最大値テキスト">
          <a:extLst>
            <a:ext uri="{FF2B5EF4-FFF2-40B4-BE49-F238E27FC236}">
              <a16:creationId xmlns:a16="http://schemas.microsoft.com/office/drawing/2014/main" id="{00000000-0008-0000-0400-000029010000}"/>
            </a:ext>
          </a:extLst>
        </xdr:cNvPr>
        <xdr:cNvSpPr txBox="1"/>
      </xdr:nvSpPr>
      <xdr:spPr>
        <a:xfrm>
          <a:off x="16598900" y="574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168148</xdr:rowOff>
    </xdr:from>
    <xdr:to>
      <xdr:col>82</xdr:col>
      <xdr:colOff>196850</xdr:colOff>
      <xdr:row>34</xdr:row>
      <xdr:rowOff>168148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6421100" y="5997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122428</xdr:rowOff>
    </xdr:from>
    <xdr:to>
      <xdr:col>82</xdr:col>
      <xdr:colOff>107950</xdr:colOff>
      <xdr:row>39</xdr:row>
      <xdr:rowOff>10414</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5671800" y="663752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149877</xdr:rowOff>
    </xdr:from>
    <xdr:ext cx="762000" cy="259045"/>
    <xdr:sp macro="" textlink="">
      <xdr:nvSpPr>
        <xdr:cNvPr id="300" name="補助費等平均値テキスト">
          <a:extLst>
            <a:ext uri="{FF2B5EF4-FFF2-40B4-BE49-F238E27FC236}">
              <a16:creationId xmlns:a16="http://schemas.microsoft.com/office/drawing/2014/main" id="{00000000-0008-0000-0400-00002C010000}"/>
            </a:ext>
          </a:extLst>
        </xdr:cNvPr>
        <xdr:cNvSpPr txBox="1"/>
      </xdr:nvSpPr>
      <xdr:spPr>
        <a:xfrm>
          <a:off x="16598900" y="632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a:extLst>
            <a:ext uri="{FF2B5EF4-FFF2-40B4-BE49-F238E27FC236}">
              <a16:creationId xmlns:a16="http://schemas.microsoft.com/office/drawing/2014/main" id="{00000000-0008-0000-0400-00002D010000}"/>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122428</xdr:rowOff>
    </xdr:from>
    <xdr:to>
      <xdr:col>78</xdr:col>
      <xdr:colOff>69850</xdr:colOff>
      <xdr:row>38</xdr:row>
      <xdr:rowOff>154432</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4782800" y="663752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73914</xdr:rowOff>
    </xdr:from>
    <xdr:to>
      <xdr:col>78</xdr:col>
      <xdr:colOff>120650</xdr:colOff>
      <xdr:row>38</xdr:row>
      <xdr:rowOff>4064</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5621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14241</xdr:rowOff>
    </xdr:from>
    <xdr:ext cx="7366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5290800" y="6186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85852</xdr:rowOff>
    </xdr:from>
    <xdr:to>
      <xdr:col>73</xdr:col>
      <xdr:colOff>180975</xdr:colOff>
      <xdr:row>38</xdr:row>
      <xdr:rowOff>154432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893800" y="660095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130827</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85852</xdr:rowOff>
    </xdr:from>
    <xdr:to>
      <xdr:col>69</xdr:col>
      <xdr:colOff>92075</xdr:colOff>
      <xdr:row>38</xdr:row>
      <xdr:rowOff>154432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004800" y="660095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149352</xdr:rowOff>
    </xdr:from>
    <xdr:to>
      <xdr:col>69</xdr:col>
      <xdr:colOff>142875</xdr:colOff>
      <xdr:row>37</xdr:row>
      <xdr:rowOff>79502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89679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158496</xdr:rowOff>
    </xdr:from>
    <xdr:to>
      <xdr:col>65</xdr:col>
      <xdr:colOff>53975</xdr:colOff>
      <xdr:row>37</xdr:row>
      <xdr:rowOff>88646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98823</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131064</xdr:rowOff>
    </xdr:from>
    <xdr:to>
      <xdr:col>82</xdr:col>
      <xdr:colOff>158750</xdr:colOff>
      <xdr:row>39</xdr:row>
      <xdr:rowOff>61214</xdr:rowOff>
    </xdr:to>
    <xdr:sp macro="" textlink="">
      <xdr:nvSpPr>
        <xdr:cNvPr id="318" name="楕円 317">
          <a:extLst>
            <a:ext uri="{FF2B5EF4-FFF2-40B4-BE49-F238E27FC236}">
              <a16:creationId xmlns:a16="http://schemas.microsoft.com/office/drawing/2014/main" id="{00000000-0008-0000-0400-00003E010000}"/>
            </a:ext>
          </a:extLst>
        </xdr:cNvPr>
        <xdr:cNvSpPr/>
      </xdr:nvSpPr>
      <xdr:spPr>
        <a:xfrm>
          <a:off x="16459200" y="664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103141</xdr:rowOff>
    </xdr:from>
    <xdr:ext cx="762000" cy="259045"/>
    <xdr:sp macro="" textlink="">
      <xdr:nvSpPr>
        <xdr:cNvPr id="319" name="補助費等該当値テキスト">
          <a:extLst>
            <a:ext uri="{FF2B5EF4-FFF2-40B4-BE49-F238E27FC236}">
              <a16:creationId xmlns:a16="http://schemas.microsoft.com/office/drawing/2014/main" id="{00000000-0008-0000-0400-00003F010000}"/>
            </a:ext>
          </a:extLst>
        </xdr:cNvPr>
        <xdr:cNvSpPr txBox="1"/>
      </xdr:nvSpPr>
      <xdr:spPr>
        <a:xfrm>
          <a:off x="16598900" y="661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71628</xdr:rowOff>
    </xdr:from>
    <xdr:to>
      <xdr:col>78</xdr:col>
      <xdr:colOff>120650</xdr:colOff>
      <xdr:row>39</xdr:row>
      <xdr:rowOff>1778</xdr:rowOff>
    </xdr:to>
    <xdr:sp macro="" textlink="">
      <xdr:nvSpPr>
        <xdr:cNvPr id="320" name="楕円 319">
          <a:extLst>
            <a:ext uri="{FF2B5EF4-FFF2-40B4-BE49-F238E27FC236}">
              <a16:creationId xmlns:a16="http://schemas.microsoft.com/office/drawing/2014/main" id="{00000000-0008-0000-0400-000040010000}"/>
            </a:ext>
          </a:extLst>
        </xdr:cNvPr>
        <xdr:cNvSpPr/>
      </xdr:nvSpPr>
      <xdr:spPr>
        <a:xfrm>
          <a:off x="15621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158005</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67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103632</xdr:rowOff>
    </xdr:from>
    <xdr:to>
      <xdr:col>74</xdr:col>
      <xdr:colOff>31750</xdr:colOff>
      <xdr:row>39</xdr:row>
      <xdr:rowOff>33782</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4732000" y="661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18559</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401800" y="6705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35052</xdr:rowOff>
    </xdr:from>
    <xdr:to>
      <xdr:col>69</xdr:col>
      <xdr:colOff>142875</xdr:colOff>
      <xdr:row>38</xdr:row>
      <xdr:rowOff>136652</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3843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121429</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63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103632</xdr:rowOff>
    </xdr:from>
    <xdr:to>
      <xdr:col>65</xdr:col>
      <xdr:colOff>53975</xdr:colOff>
      <xdr:row>39</xdr:row>
      <xdr:rowOff>33782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2954000" y="661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18559</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705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公債費は、前年度と</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で横ばいとなっている。　</a:t>
          </a:r>
        </a:p>
        <a:p>
          <a:r>
            <a:rPr kumimoji="1" lang="ja-JP" altLang="en-US" sz="1300">
              <a:latin typeface="ＭＳ Ｐゴシック" panose="020B0600070205080204" pitchFamily="50" charset="-128"/>
              <a:ea typeface="ＭＳ Ｐゴシック" panose="020B0600070205080204" pitchFamily="50" charset="-128"/>
            </a:rPr>
            <a:t>　償還終了した</a:t>
          </a:r>
          <a:r>
            <a:rPr kumimoji="1" lang="en-US" altLang="ja-JP" sz="1300">
              <a:latin typeface="ＭＳ Ｐゴシック" panose="020B0600070205080204" pitchFamily="50" charset="-128"/>
              <a:ea typeface="ＭＳ Ｐゴシック" panose="020B0600070205080204" pitchFamily="50" charset="-128"/>
            </a:rPr>
            <a:t>H15</a:t>
          </a:r>
          <a:r>
            <a:rPr kumimoji="1" lang="ja-JP" altLang="en-US" sz="1300">
              <a:latin typeface="ＭＳ Ｐゴシック" panose="020B0600070205080204" pitchFamily="50" charset="-128"/>
              <a:ea typeface="ＭＳ Ｐゴシック" panose="020B0600070205080204" pitchFamily="50" charset="-128"/>
            </a:rPr>
            <a:t>臨時財政対策債、</a:t>
          </a:r>
          <a:r>
            <a:rPr kumimoji="1" lang="en-US" altLang="ja-JP" sz="1300">
              <a:latin typeface="ＭＳ Ｐゴシック" panose="020B0600070205080204" pitchFamily="50" charset="-128"/>
              <a:ea typeface="ＭＳ Ｐゴシック" panose="020B0600070205080204" pitchFamily="50" charset="-128"/>
            </a:rPr>
            <a:t>H22</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過疎債、</a:t>
          </a:r>
          <a:r>
            <a:rPr kumimoji="1" lang="en-US" altLang="ja-JP" sz="1300">
              <a:latin typeface="ＭＳ Ｐゴシック" panose="020B0600070205080204" pitchFamily="50" charset="-128"/>
              <a:ea typeface="ＭＳ Ｐゴシック" panose="020B0600070205080204" pitchFamily="50" charset="-128"/>
            </a:rPr>
            <a:t>H25</a:t>
          </a:r>
          <a:r>
            <a:rPr kumimoji="1" lang="ja-JP" altLang="en-US" sz="1300">
              <a:latin typeface="ＭＳ Ｐゴシック" panose="020B0600070205080204" pitchFamily="50" charset="-128"/>
              <a:ea typeface="ＭＳ Ｐゴシック" panose="020B0600070205080204" pitchFamily="50" charset="-128"/>
            </a:rPr>
            <a:t>辺地債、</a:t>
          </a:r>
          <a:r>
            <a:rPr kumimoji="1" lang="en-US" altLang="ja-JP" sz="1300">
              <a:latin typeface="ＭＳ Ｐゴシック" panose="020B0600070205080204" pitchFamily="50" charset="-128"/>
              <a:ea typeface="ＭＳ Ｐゴシック" panose="020B0600070205080204" pitchFamily="50" charset="-128"/>
            </a:rPr>
            <a:t>H25</a:t>
          </a:r>
          <a:r>
            <a:rPr kumimoji="1" lang="ja-JP" altLang="en-US" sz="1300">
              <a:latin typeface="ＭＳ Ｐゴシック" panose="020B0600070205080204" pitchFamily="50" charset="-128"/>
              <a:ea typeface="ＭＳ Ｐゴシック" panose="020B0600070205080204" pitchFamily="50" charset="-128"/>
            </a:rPr>
            <a:t>災害復旧事業債より償還開始した</a:t>
          </a:r>
          <a:r>
            <a:rPr kumimoji="1" lang="en-US" altLang="ja-JP" sz="1300">
              <a:latin typeface="ＭＳ Ｐゴシック" panose="020B0600070205080204" pitchFamily="50" charset="-128"/>
              <a:ea typeface="ＭＳ Ｐゴシック" panose="020B0600070205080204" pitchFamily="50" charset="-128"/>
            </a:rPr>
            <a:t>R2</a:t>
          </a:r>
          <a:r>
            <a:rPr kumimoji="1" lang="ja-JP" altLang="en-US" sz="1300">
              <a:latin typeface="ＭＳ Ｐゴシック" panose="020B0600070205080204" pitchFamily="50" charset="-128"/>
              <a:ea typeface="ＭＳ Ｐゴシック" panose="020B0600070205080204" pitchFamily="50" charset="-128"/>
            </a:rPr>
            <a:t>過疎債、</a:t>
          </a:r>
          <a:r>
            <a:rPr kumimoji="1" lang="en-US" altLang="ja-JP" sz="1300">
              <a:latin typeface="ＭＳ Ｐゴシック" panose="020B0600070205080204" pitchFamily="50" charset="-128"/>
              <a:ea typeface="ＭＳ Ｐゴシック" panose="020B0600070205080204" pitchFamily="50" charset="-128"/>
            </a:rPr>
            <a:t>R2</a:t>
          </a:r>
          <a:r>
            <a:rPr kumimoji="1" lang="ja-JP" altLang="en-US" sz="1300">
              <a:latin typeface="ＭＳ Ｐゴシック" panose="020B0600070205080204" pitchFamily="50" charset="-128"/>
              <a:ea typeface="ＭＳ Ｐゴシック" panose="020B0600070205080204" pitchFamily="50" charset="-128"/>
            </a:rPr>
            <a:t>辺地債、</a:t>
          </a:r>
          <a:r>
            <a:rPr kumimoji="1" lang="en-US" altLang="ja-JP" sz="1300">
              <a:latin typeface="ＭＳ Ｐゴシック" panose="020B0600070205080204" pitchFamily="50" charset="-128"/>
              <a:ea typeface="ＭＳ Ｐゴシック" panose="020B0600070205080204" pitchFamily="50" charset="-128"/>
            </a:rPr>
            <a:t>R4</a:t>
          </a:r>
          <a:r>
            <a:rPr kumimoji="1" lang="ja-JP" altLang="en-US" sz="1300">
              <a:latin typeface="ＭＳ Ｐゴシック" panose="020B0600070205080204" pitchFamily="50" charset="-128"/>
              <a:ea typeface="ＭＳ Ｐゴシック" panose="020B0600070205080204" pitchFamily="50" charset="-128"/>
            </a:rPr>
            <a:t>臨時財政対策債、</a:t>
          </a:r>
          <a:r>
            <a:rPr kumimoji="1" lang="en-US" altLang="ja-JP" sz="1300">
              <a:latin typeface="ＭＳ Ｐゴシック" panose="020B0600070205080204" pitchFamily="50" charset="-128"/>
              <a:ea typeface="ＭＳ Ｐゴシック" panose="020B0600070205080204" pitchFamily="50" charset="-128"/>
            </a:rPr>
            <a:t>R4</a:t>
          </a:r>
          <a:r>
            <a:rPr kumimoji="1" lang="ja-JP" altLang="en-US" sz="1300">
              <a:latin typeface="ＭＳ Ｐゴシック" panose="020B0600070205080204" pitchFamily="50" charset="-128"/>
              <a:ea typeface="ＭＳ Ｐゴシック" panose="020B0600070205080204" pitchFamily="50" charset="-128"/>
            </a:rPr>
            <a:t>緊防債、</a:t>
          </a:r>
          <a:r>
            <a:rPr kumimoji="1" lang="en-US" altLang="ja-JP" sz="1300">
              <a:latin typeface="ＭＳ Ｐゴシック" panose="020B0600070205080204" pitchFamily="50" charset="-128"/>
              <a:ea typeface="ＭＳ Ｐゴシック" panose="020B0600070205080204" pitchFamily="50" charset="-128"/>
            </a:rPr>
            <a:t>R4</a:t>
          </a:r>
          <a:r>
            <a:rPr kumimoji="1" lang="ja-JP" altLang="en-US" sz="1300">
              <a:latin typeface="ＭＳ Ｐゴシック" panose="020B0600070205080204" pitchFamily="50" charset="-128"/>
              <a:ea typeface="ＭＳ Ｐゴシック" panose="020B0600070205080204" pitchFamily="50" charset="-128"/>
            </a:rPr>
            <a:t>緊自債の償還額が上回ったが、経常収支比率は横ばいとなった。</a:t>
          </a:r>
        </a:p>
      </xdr:txBody>
    </xdr:sp>
    <xdr:clientData/>
  </xdr:twoCellAnchor>
  <xdr:oneCellAnchor>
    <xdr:from>
      <xdr:col>3</xdr:col>
      <xdr:colOff>123825</xdr:colOff>
      <xdr:row>69</xdr:row>
      <xdr:rowOff>107950</xdr:rowOff>
    </xdr:from>
    <xdr:ext cx="298543" cy="225703"/>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a:extLst>
            <a:ext uri="{FF2B5EF4-FFF2-40B4-BE49-F238E27FC236}">
              <a16:creationId xmlns:a16="http://schemas.microsoft.com/office/drawing/2014/main" id="{00000000-0008-0000-0400-000054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a:extLst>
            <a:ext uri="{FF2B5EF4-FFF2-40B4-BE49-F238E27FC236}">
              <a16:creationId xmlns:a16="http://schemas.microsoft.com/office/drawing/2014/main" id="{00000000-0008-0000-0400-000056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a:extLst>
            <a:ext uri="{FF2B5EF4-FFF2-40B4-BE49-F238E27FC236}">
              <a16:creationId xmlns:a16="http://schemas.microsoft.com/office/drawing/2014/main" id="{00000000-0008-0000-0400-00006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flipV="1">
          <a:off x="4826000" y="125285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41927</xdr:rowOff>
    </xdr:from>
    <xdr:ext cx="762000" cy="259045"/>
    <xdr:sp macro="" textlink="">
      <xdr:nvSpPr>
        <xdr:cNvPr id="355" name="公債費最小値テキスト">
          <a:extLst>
            <a:ext uri="{FF2B5EF4-FFF2-40B4-BE49-F238E27FC236}">
              <a16:creationId xmlns:a16="http://schemas.microsoft.com/office/drawing/2014/main" id="{00000000-0008-0000-0400-000063010000}"/>
            </a:ext>
          </a:extLst>
        </xdr:cNvPr>
        <xdr:cNvSpPr txBox="1"/>
      </xdr:nvSpPr>
      <xdr:spPr>
        <a:xfrm>
          <a:off x="4914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4737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57" name="公債費最大値テキスト">
          <a:extLst>
            <a:ext uri="{FF2B5EF4-FFF2-40B4-BE49-F238E27FC236}">
              <a16:creationId xmlns:a16="http://schemas.microsoft.com/office/drawing/2014/main" id="{00000000-0008-0000-0400-000065010000}"/>
            </a:ext>
          </a:extLst>
        </xdr:cNvPr>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96520</xdr:rowOff>
    </xdr:from>
    <xdr:to>
      <xdr:col>24</xdr:col>
      <xdr:colOff>25400</xdr:colOff>
      <xdr:row>75</xdr:row>
      <xdr:rowOff>96520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3987800" y="1295527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158766</xdr:rowOff>
    </xdr:from>
    <xdr:ext cx="762000" cy="259045"/>
    <xdr:sp macro="" textlink="">
      <xdr:nvSpPr>
        <xdr:cNvPr id="360" name="公債費平均値テキスト">
          <a:extLst>
            <a:ext uri="{FF2B5EF4-FFF2-40B4-BE49-F238E27FC236}">
              <a16:creationId xmlns:a16="http://schemas.microsoft.com/office/drawing/2014/main" id="{00000000-0008-0000-0400-000068010000}"/>
            </a:ext>
          </a:extLst>
        </xdr:cNvPr>
        <xdr:cNvSpPr txBox="1"/>
      </xdr:nvSpPr>
      <xdr:spPr>
        <a:xfrm>
          <a:off x="4914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15239</xdr:rowOff>
    </xdr:from>
    <xdr:to>
      <xdr:col>24</xdr:col>
      <xdr:colOff>76200</xdr:colOff>
      <xdr:row>76</xdr:row>
      <xdr:rowOff>116839</xdr:rowOff>
    </xdr:to>
    <xdr:sp macro="" textlink="">
      <xdr:nvSpPr>
        <xdr:cNvPr id="361" name="フローチャート: 判断 360">
          <a:extLst>
            <a:ext uri="{FF2B5EF4-FFF2-40B4-BE49-F238E27FC236}">
              <a16:creationId xmlns:a16="http://schemas.microsoft.com/office/drawing/2014/main" id="{00000000-0008-0000-0400-000069010000}"/>
            </a:ext>
          </a:extLst>
        </xdr:cNvPr>
        <xdr:cNvSpPr/>
      </xdr:nvSpPr>
      <xdr:spPr>
        <a:xfrm>
          <a:off x="4775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43180</xdr:rowOff>
    </xdr:from>
    <xdr:to>
      <xdr:col>19</xdr:col>
      <xdr:colOff>187325</xdr:colOff>
      <xdr:row>75</xdr:row>
      <xdr:rowOff>96520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098800" y="129019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113047</xdr:rowOff>
    </xdr:from>
    <xdr:ext cx="7366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3606800" y="1314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27940</xdr:rowOff>
    </xdr:from>
    <xdr:to>
      <xdr:col>15</xdr:col>
      <xdr:colOff>98425</xdr:colOff>
      <xdr:row>75</xdr:row>
      <xdr:rowOff>43180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2209800" y="1288669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41911</xdr:rowOff>
    </xdr:from>
    <xdr:to>
      <xdr:col>15</xdr:col>
      <xdr:colOff>149225</xdr:colOff>
      <xdr:row>76</xdr:row>
      <xdr:rowOff>143511</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048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128288</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27940</xdr:rowOff>
    </xdr:from>
    <xdr:to>
      <xdr:col>11</xdr:col>
      <xdr:colOff>9525</xdr:colOff>
      <xdr:row>75</xdr:row>
      <xdr:rowOff>104140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1320800" y="1288669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3811</xdr:rowOff>
    </xdr:from>
    <xdr:to>
      <xdr:col>11</xdr:col>
      <xdr:colOff>60325</xdr:colOff>
      <xdr:row>76</xdr:row>
      <xdr:rowOff>105411</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2159000" y="1303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90188</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1828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45720</xdr:rowOff>
    </xdr:from>
    <xdr:to>
      <xdr:col>24</xdr:col>
      <xdr:colOff>76200</xdr:colOff>
      <xdr:row>75</xdr:row>
      <xdr:rowOff>147320</xdr:rowOff>
    </xdr:to>
    <xdr:sp macro="" textlink="">
      <xdr:nvSpPr>
        <xdr:cNvPr id="378" name="楕円 377">
          <a:extLst>
            <a:ext uri="{FF2B5EF4-FFF2-40B4-BE49-F238E27FC236}">
              <a16:creationId xmlns:a16="http://schemas.microsoft.com/office/drawing/2014/main" id="{00000000-0008-0000-0400-00007A010000}"/>
            </a:ext>
          </a:extLst>
        </xdr:cNvPr>
        <xdr:cNvSpPr/>
      </xdr:nvSpPr>
      <xdr:spPr>
        <a:xfrm>
          <a:off x="47752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62247</xdr:rowOff>
    </xdr:from>
    <xdr:ext cx="762000" cy="259045"/>
    <xdr:sp macro="" textlink="">
      <xdr:nvSpPr>
        <xdr:cNvPr id="379" name="公債費該当値テキスト">
          <a:extLst>
            <a:ext uri="{FF2B5EF4-FFF2-40B4-BE49-F238E27FC236}">
              <a16:creationId xmlns:a16="http://schemas.microsoft.com/office/drawing/2014/main" id="{00000000-0008-0000-0400-00007B010000}"/>
            </a:ext>
          </a:extLst>
        </xdr:cNvPr>
        <xdr:cNvSpPr txBox="1"/>
      </xdr:nvSpPr>
      <xdr:spPr>
        <a:xfrm>
          <a:off x="49149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45720</xdr:rowOff>
    </xdr:from>
    <xdr:to>
      <xdr:col>20</xdr:col>
      <xdr:colOff>38100</xdr:colOff>
      <xdr:row>75</xdr:row>
      <xdr:rowOff>147320</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3937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157497</xdr:rowOff>
    </xdr:from>
    <xdr:ext cx="7366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267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163830</xdr:rowOff>
    </xdr:from>
    <xdr:to>
      <xdr:col>15</xdr:col>
      <xdr:colOff>149225</xdr:colOff>
      <xdr:row>75</xdr:row>
      <xdr:rowOff>93980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048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104157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148590</xdr:rowOff>
    </xdr:from>
    <xdr:to>
      <xdr:col>11</xdr:col>
      <xdr:colOff>60325</xdr:colOff>
      <xdr:row>75</xdr:row>
      <xdr:rowOff>78740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21590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88917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828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53340</xdr:rowOff>
    </xdr:from>
    <xdr:to>
      <xdr:col>6</xdr:col>
      <xdr:colOff>171450</xdr:colOff>
      <xdr:row>75</xdr:row>
      <xdr:rowOff>154939</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1270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165117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939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公債費以外については前年度比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ポイントの減となっている。</a:t>
          </a:r>
        </a:p>
        <a:p>
          <a:r>
            <a:rPr kumimoji="1" lang="ja-JP" altLang="en-US" sz="1300">
              <a:latin typeface="ＭＳ Ｐゴシック" panose="020B0600070205080204" pitchFamily="50" charset="-128"/>
              <a:ea typeface="ＭＳ Ｐゴシック" panose="020B0600070205080204" pitchFamily="50" charset="-128"/>
            </a:rPr>
            <a:t>　人件費、物件費、補助費等が増加したものの、繰出金の大幅減により減となっている。</a:t>
          </a:r>
        </a:p>
      </xdr:txBody>
    </xdr:sp>
    <xdr:clientData/>
  </xdr:twoCellAnchor>
  <xdr:oneCellAnchor>
    <xdr:from>
      <xdr:col>62</xdr:col>
      <xdr:colOff>6350</xdr:colOff>
      <xdr:row>69</xdr:row>
      <xdr:rowOff>107950</xdr:rowOff>
    </xdr:from>
    <xdr:ext cx="298543" cy="225703"/>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a:extLst>
            <a:ext uri="{FF2B5EF4-FFF2-40B4-BE49-F238E27FC236}">
              <a16:creationId xmlns:a16="http://schemas.microsoft.com/office/drawing/2014/main" id="{00000000-0008-0000-0400-00009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170434</xdr:rowOff>
    </xdr:from>
    <xdr:to>
      <xdr:col>82</xdr:col>
      <xdr:colOff>107950</xdr:colOff>
      <xdr:row>79</xdr:row>
      <xdr:rowOff>152146</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flipV="1">
          <a:off x="16510000" y="12514834"/>
          <a:ext cx="0" cy="118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124223</xdr:rowOff>
    </xdr:from>
    <xdr:ext cx="762000" cy="259045"/>
    <xdr:sp macro="" textlink="">
      <xdr:nvSpPr>
        <xdr:cNvPr id="414" name="公債費以外最小値テキスト">
          <a:extLst>
            <a:ext uri="{FF2B5EF4-FFF2-40B4-BE49-F238E27FC236}">
              <a16:creationId xmlns:a16="http://schemas.microsoft.com/office/drawing/2014/main" id="{00000000-0008-0000-0400-00009E010000}"/>
            </a:ext>
          </a:extLst>
        </xdr:cNvPr>
        <xdr:cNvSpPr txBox="1"/>
      </xdr:nvSpPr>
      <xdr:spPr>
        <a:xfrm>
          <a:off x="16598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152146</xdr:rowOff>
    </xdr:from>
    <xdr:to>
      <xdr:col>82</xdr:col>
      <xdr:colOff>196850</xdr:colOff>
      <xdr:row>79</xdr:row>
      <xdr:rowOff>152146</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6421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85361</xdr:rowOff>
    </xdr:from>
    <xdr:ext cx="762000" cy="259045"/>
    <xdr:sp macro="" textlink="">
      <xdr:nvSpPr>
        <xdr:cNvPr id="416" name="公債費以外最大値テキスト">
          <a:extLst>
            <a:ext uri="{FF2B5EF4-FFF2-40B4-BE49-F238E27FC236}">
              <a16:creationId xmlns:a16="http://schemas.microsoft.com/office/drawing/2014/main" id="{00000000-0008-0000-0400-0000A0010000}"/>
            </a:ext>
          </a:extLst>
        </xdr:cNvPr>
        <xdr:cNvSpPr txBox="1"/>
      </xdr:nvSpPr>
      <xdr:spPr>
        <a:xfrm>
          <a:off x="16598900" y="1225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170434</xdr:rowOff>
    </xdr:from>
    <xdr:to>
      <xdr:col>82</xdr:col>
      <xdr:colOff>196850</xdr:colOff>
      <xdr:row>72</xdr:row>
      <xdr:rowOff>170434</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6421100" y="1251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152146</xdr:rowOff>
    </xdr:from>
    <xdr:to>
      <xdr:col>82</xdr:col>
      <xdr:colOff>107950</xdr:colOff>
      <xdr:row>75</xdr:row>
      <xdr:rowOff>154432</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5671800" y="13010896"/>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152163</xdr:rowOff>
    </xdr:from>
    <xdr:ext cx="762000" cy="259045"/>
    <xdr:sp macro="" textlink="">
      <xdr:nvSpPr>
        <xdr:cNvPr id="419" name="公債費以外平均値テキスト">
          <a:extLst>
            <a:ext uri="{FF2B5EF4-FFF2-40B4-BE49-F238E27FC236}">
              <a16:creationId xmlns:a16="http://schemas.microsoft.com/office/drawing/2014/main" id="{00000000-0008-0000-0400-0000A3010000}"/>
            </a:ext>
          </a:extLst>
        </xdr:cNvPr>
        <xdr:cNvSpPr txBox="1"/>
      </xdr:nvSpPr>
      <xdr:spPr>
        <a:xfrm>
          <a:off x="16598900" y="12668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135636</xdr:rowOff>
    </xdr:from>
    <xdr:to>
      <xdr:col>82</xdr:col>
      <xdr:colOff>158750</xdr:colOff>
      <xdr:row>75</xdr:row>
      <xdr:rowOff>65786</xdr:rowOff>
    </xdr:to>
    <xdr:sp macro="" textlink="">
      <xdr:nvSpPr>
        <xdr:cNvPr id="420" name="フローチャート: 判断 419">
          <a:extLst>
            <a:ext uri="{FF2B5EF4-FFF2-40B4-BE49-F238E27FC236}">
              <a16:creationId xmlns:a16="http://schemas.microsoft.com/office/drawing/2014/main" id="{00000000-0008-0000-0400-0000A4010000}"/>
            </a:ext>
          </a:extLst>
        </xdr:cNvPr>
        <xdr:cNvSpPr/>
      </xdr:nvSpPr>
      <xdr:spPr>
        <a:xfrm>
          <a:off x="16459200" y="1282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143002</xdr:rowOff>
    </xdr:from>
    <xdr:to>
      <xdr:col>78</xdr:col>
      <xdr:colOff>69850</xdr:colOff>
      <xdr:row>75</xdr:row>
      <xdr:rowOff>154432</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4782800" y="13001752"/>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112776</xdr:rowOff>
    </xdr:from>
    <xdr:to>
      <xdr:col>78</xdr:col>
      <xdr:colOff>120650</xdr:colOff>
      <xdr:row>75</xdr:row>
      <xdr:rowOff>42926</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5621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53103</xdr:rowOff>
    </xdr:from>
    <xdr:ext cx="7366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5290800" y="12568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21844</xdr:rowOff>
    </xdr:from>
    <xdr:to>
      <xdr:col>73</xdr:col>
      <xdr:colOff>180975</xdr:colOff>
      <xdr:row>75</xdr:row>
      <xdr:rowOff>143002</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893800" y="12880594"/>
          <a:ext cx="889000" cy="12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16527</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21844</xdr:rowOff>
    </xdr:from>
    <xdr:to>
      <xdr:col>69</xdr:col>
      <xdr:colOff>92075</xdr:colOff>
      <xdr:row>75</xdr:row>
      <xdr:rowOff>117856</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004800" y="12880594"/>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xdr:rowOff>
    </xdr:from>
    <xdr:to>
      <xdr:col>69</xdr:col>
      <xdr:colOff>142875</xdr:colOff>
      <xdr:row>74</xdr:row>
      <xdr:rowOff>118364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3843000" y="1270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128541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3512800" y="1247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103632</xdr:rowOff>
    </xdr:from>
    <xdr:to>
      <xdr:col>65</xdr:col>
      <xdr:colOff>53975</xdr:colOff>
      <xdr:row>75</xdr:row>
      <xdr:rowOff>33782</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2954000" y="1279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43959</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2623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101346</xdr:rowOff>
    </xdr:from>
    <xdr:to>
      <xdr:col>82</xdr:col>
      <xdr:colOff>158750</xdr:colOff>
      <xdr:row>76</xdr:row>
      <xdr:rowOff>31496</xdr:rowOff>
    </xdr:to>
    <xdr:sp macro="" textlink="">
      <xdr:nvSpPr>
        <xdr:cNvPr id="437" name="楕円 436">
          <a:extLst>
            <a:ext uri="{FF2B5EF4-FFF2-40B4-BE49-F238E27FC236}">
              <a16:creationId xmlns:a16="http://schemas.microsoft.com/office/drawing/2014/main" id="{00000000-0008-0000-0400-0000B5010000}"/>
            </a:ext>
          </a:extLst>
        </xdr:cNvPr>
        <xdr:cNvSpPr/>
      </xdr:nvSpPr>
      <xdr:spPr>
        <a:xfrm>
          <a:off x="164592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73423</xdr:rowOff>
    </xdr:from>
    <xdr:ext cx="762000" cy="259045"/>
    <xdr:sp macro="" textlink="">
      <xdr:nvSpPr>
        <xdr:cNvPr id="438" name="公債費以外該当値テキスト">
          <a:extLst>
            <a:ext uri="{FF2B5EF4-FFF2-40B4-BE49-F238E27FC236}">
              <a16:creationId xmlns:a16="http://schemas.microsoft.com/office/drawing/2014/main" id="{00000000-0008-0000-0400-0000B6010000}"/>
            </a:ext>
          </a:extLst>
        </xdr:cNvPr>
        <xdr:cNvSpPr txBox="1"/>
      </xdr:nvSpPr>
      <xdr:spPr>
        <a:xfrm>
          <a:off x="16598900" y="12932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103632</xdr:rowOff>
    </xdr:from>
    <xdr:to>
      <xdr:col>78</xdr:col>
      <xdr:colOff>120650</xdr:colOff>
      <xdr:row>76</xdr:row>
      <xdr:rowOff>33781</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5621000" y="129623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18559</xdr:rowOff>
    </xdr:from>
    <xdr:ext cx="7366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3048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92202</xdr:rowOff>
    </xdr:from>
    <xdr:to>
      <xdr:col>74</xdr:col>
      <xdr:colOff>31750</xdr:colOff>
      <xdr:row>76</xdr:row>
      <xdr:rowOff>22352</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4732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7129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401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142494</xdr:rowOff>
    </xdr:from>
    <xdr:to>
      <xdr:col>69</xdr:col>
      <xdr:colOff>142875</xdr:colOff>
      <xdr:row>75</xdr:row>
      <xdr:rowOff>72644</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3843000" y="1282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57421</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91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67056</xdr:rowOff>
    </xdr:from>
    <xdr:to>
      <xdr:col>65</xdr:col>
      <xdr:colOff>53975</xdr:colOff>
      <xdr:row>75</xdr:row>
      <xdr:rowOff>168656</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2954000" y="12925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153433</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30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山形県真室川町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56485</xdr:rowOff>
    </xdr:from>
    <xdr:to>
      <xdr:col>29</xdr:col>
      <xdr:colOff>127000</xdr:colOff>
      <xdr:row>20</xdr:row>
      <xdr:rowOff>14415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90060"/>
          <a:ext cx="0" cy="15009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157942</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46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14415</xdr:rowOff>
    </xdr:from>
    <xdr:to>
      <xdr:col>30</xdr:col>
      <xdr:colOff>25400</xdr:colOff>
      <xdr:row>20</xdr:row>
      <xdr:rowOff>14415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4910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142862</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3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56485</xdr:rowOff>
    </xdr:from>
    <xdr:to>
      <xdr:col>30</xdr:col>
      <xdr:colOff>25400</xdr:colOff>
      <xdr:row>11</xdr:row>
      <xdr:rowOff>56485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900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144465</xdr:rowOff>
    </xdr:from>
    <xdr:to>
      <xdr:col>29</xdr:col>
      <xdr:colOff>127000</xdr:colOff>
      <xdr:row>17</xdr:row>
      <xdr:rowOff>75969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35290"/>
          <a:ext cx="647700" cy="102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129242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20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154480</xdr:rowOff>
    </xdr:from>
    <xdr:to>
      <xdr:col>29</xdr:col>
      <xdr:colOff>177800</xdr:colOff>
      <xdr:row>17</xdr:row>
      <xdr:rowOff>84630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453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75969</xdr:rowOff>
    </xdr:from>
    <xdr:to>
      <xdr:col>26</xdr:col>
      <xdr:colOff>50800</xdr:colOff>
      <xdr:row>17</xdr:row>
      <xdr:rowOff>144922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38244"/>
          <a:ext cx="698500" cy="68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77015</xdr:rowOff>
    </xdr:from>
    <xdr:to>
      <xdr:col>26</xdr:col>
      <xdr:colOff>101600</xdr:colOff>
      <xdr:row>18</xdr:row>
      <xdr:rowOff>7165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392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163392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25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144922</xdr:rowOff>
    </xdr:from>
    <xdr:to>
      <xdr:col>22</xdr:col>
      <xdr:colOff>114300</xdr:colOff>
      <xdr:row>18</xdr:row>
      <xdr:rowOff>5789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107197"/>
          <a:ext cx="698500" cy="32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119009</xdr:rowOff>
    </xdr:from>
    <xdr:to>
      <xdr:col>22</xdr:col>
      <xdr:colOff>165100</xdr:colOff>
      <xdr:row>18</xdr:row>
      <xdr:rowOff>49159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81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33936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6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5789</xdr:rowOff>
    </xdr:from>
    <xdr:to>
      <xdr:col>18</xdr:col>
      <xdr:colOff>177800</xdr:colOff>
      <xdr:row>18</xdr:row>
      <xdr:rowOff>25982</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39514"/>
          <a:ext cx="698500" cy="201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163990</xdr:rowOff>
    </xdr:from>
    <xdr:to>
      <xdr:col>19</xdr:col>
      <xdr:colOff>38100</xdr:colOff>
      <xdr:row>18</xdr:row>
      <xdr:rowOff>94140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1262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78917</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1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23889</xdr:rowOff>
    </xdr:from>
    <xdr:to>
      <xdr:col>15</xdr:col>
      <xdr:colOff>101600</xdr:colOff>
      <xdr:row>18</xdr:row>
      <xdr:rowOff>125488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57614"/>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110266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93665</xdr:rowOff>
    </xdr:from>
    <xdr:to>
      <xdr:col>29</xdr:col>
      <xdr:colOff>177800</xdr:colOff>
      <xdr:row>17</xdr:row>
      <xdr:rowOff>23815</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884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110192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2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25169</xdr:rowOff>
    </xdr:from>
    <xdr:to>
      <xdr:col>26</xdr:col>
      <xdr:colOff>101600</xdr:colOff>
      <xdr:row>17</xdr:row>
      <xdr:rowOff>126769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87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136946</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56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94122</xdr:rowOff>
    </xdr:from>
    <xdr:to>
      <xdr:col>22</xdr:col>
      <xdr:colOff>165100</xdr:colOff>
      <xdr:row>18</xdr:row>
      <xdr:rowOff>24272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56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34449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25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126439</xdr:rowOff>
    </xdr:from>
    <xdr:to>
      <xdr:col>19</xdr:col>
      <xdr:colOff>38100</xdr:colOff>
      <xdr:row>18</xdr:row>
      <xdr:rowOff>56589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88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66766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57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146632</xdr:rowOff>
    </xdr:from>
    <xdr:to>
      <xdr:col>15</xdr:col>
      <xdr:colOff>101600</xdr:colOff>
      <xdr:row>18</xdr:row>
      <xdr:rowOff>76782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08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86959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87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253202</xdr:rowOff>
    </xdr:from>
    <xdr:to>
      <xdr:col>29</xdr:col>
      <xdr:colOff>127000</xdr:colOff>
      <xdr:row>38</xdr:row>
      <xdr:rowOff>81105</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77752"/>
          <a:ext cx="0" cy="13709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53182</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52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81105</xdr:rowOff>
    </xdr:from>
    <xdr:to>
      <xdr:col>30</xdr:col>
      <xdr:colOff>25400</xdr:colOff>
      <xdr:row>38</xdr:row>
      <xdr:rowOff>81105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487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168129</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2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253202</xdr:rowOff>
    </xdr:from>
    <xdr:to>
      <xdr:col>30</xdr:col>
      <xdr:colOff>25400</xdr:colOff>
      <xdr:row>33</xdr:row>
      <xdr:rowOff>253202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77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279004</xdr:rowOff>
    </xdr:from>
    <xdr:to>
      <xdr:col>29</xdr:col>
      <xdr:colOff>127000</xdr:colOff>
      <xdr:row>35</xdr:row>
      <xdr:rowOff>314208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889354"/>
          <a:ext cx="647700" cy="35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69059</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7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223982</xdr:rowOff>
    </xdr:from>
    <xdr:to>
      <xdr:col>29</xdr:col>
      <xdr:colOff>177800</xdr:colOff>
      <xdr:row>35</xdr:row>
      <xdr:rowOff>325582</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83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314208</xdr:rowOff>
    </xdr:from>
    <xdr:to>
      <xdr:col>26</xdr:col>
      <xdr:colOff>50800</xdr:colOff>
      <xdr:row>36</xdr:row>
      <xdr:rowOff>1194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6924558"/>
          <a:ext cx="698500" cy="29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232738</xdr:rowOff>
    </xdr:from>
    <xdr:to>
      <xdr:col>26</xdr:col>
      <xdr:colOff>101600</xdr:colOff>
      <xdr:row>35</xdr:row>
      <xdr:rowOff>334338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8430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1615</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611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1194</xdr:rowOff>
    </xdr:from>
    <xdr:to>
      <xdr:col>22</xdr:col>
      <xdr:colOff>114300</xdr:colOff>
      <xdr:row>36</xdr:row>
      <xdr:rowOff>62199</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954444"/>
          <a:ext cx="698500" cy="61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234025</xdr:rowOff>
    </xdr:from>
    <xdr:to>
      <xdr:col>22</xdr:col>
      <xdr:colOff>165100</xdr:colOff>
      <xdr:row>35</xdr:row>
      <xdr:rowOff>335625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844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2902</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61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13729</xdr:rowOff>
    </xdr:from>
    <xdr:to>
      <xdr:col>18</xdr:col>
      <xdr:colOff>177800</xdr:colOff>
      <xdr:row>36</xdr:row>
      <xdr:rowOff>62199</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6966979"/>
          <a:ext cx="698500" cy="48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263324</xdr:rowOff>
    </xdr:from>
    <xdr:to>
      <xdr:col>19</xdr:col>
      <xdr:colOff>38100</xdr:colOff>
      <xdr:row>36</xdr:row>
      <xdr:rowOff>22024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873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32201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642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282336</xdr:rowOff>
    </xdr:from>
    <xdr:to>
      <xdr:col>15</xdr:col>
      <xdr:colOff>101600</xdr:colOff>
      <xdr:row>36</xdr:row>
      <xdr:rowOff>41036</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92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51213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66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228204</xdr:rowOff>
    </xdr:from>
    <xdr:to>
      <xdr:col>29</xdr:col>
      <xdr:colOff>177800</xdr:colOff>
      <xdr:row>35</xdr:row>
      <xdr:rowOff>329804</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838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200281</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1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263408</xdr:rowOff>
    </xdr:from>
    <xdr:to>
      <xdr:col>26</xdr:col>
      <xdr:colOff>101600</xdr:colOff>
      <xdr:row>36</xdr:row>
      <xdr:rowOff>22108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873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6885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960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293294</xdr:rowOff>
    </xdr:from>
    <xdr:to>
      <xdr:col>22</xdr:col>
      <xdr:colOff>165100</xdr:colOff>
      <xdr:row>36</xdr:row>
      <xdr:rowOff>51994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903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36771</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990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11399</xdr:rowOff>
    </xdr:from>
    <xdr:to>
      <xdr:col>19</xdr:col>
      <xdr:colOff>38100</xdr:colOff>
      <xdr:row>36</xdr:row>
      <xdr:rowOff>112999</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964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97776</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051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305829</xdr:rowOff>
    </xdr:from>
    <xdr:to>
      <xdr:col>15</xdr:col>
      <xdr:colOff>101600</xdr:colOff>
      <xdr:row>36</xdr:row>
      <xdr:rowOff>64529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916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49306</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00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山形県真室川町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6,481
6,452
374.22
7,043,199
6,749,223
182,819
3,930,025
5,279,474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73677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131044</xdr:rowOff>
    </xdr:from>
    <xdr:to>
      <xdr:col>24</xdr:col>
      <xdr:colOff>62865</xdr:colOff>
      <xdr:row>39</xdr:row>
      <xdr:rowOff>61047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445994"/>
          <a:ext cx="1270" cy="1301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64874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61047</xdr:rowOff>
    </xdr:from>
    <xdr:to>
      <xdr:col>24</xdr:col>
      <xdr:colOff>152400</xdr:colOff>
      <xdr:row>39</xdr:row>
      <xdr:rowOff>61047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77721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221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131044</xdr:rowOff>
    </xdr:from>
    <xdr:to>
      <xdr:col>24</xdr:col>
      <xdr:colOff>152400</xdr:colOff>
      <xdr:row>31</xdr:row>
      <xdr:rowOff>131044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44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22840</xdr:rowOff>
    </xdr:from>
    <xdr:to>
      <xdr:col>24</xdr:col>
      <xdr:colOff>63500</xdr:colOff>
      <xdr:row>36</xdr:row>
      <xdr:rowOff>136431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195040"/>
          <a:ext cx="838200" cy="113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71716</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439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93289</xdr:rowOff>
    </xdr:from>
    <xdr:to>
      <xdr:col>24</xdr:col>
      <xdr:colOff>114300</xdr:colOff>
      <xdr:row>37</xdr:row>
      <xdr:rowOff>23439</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6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136431</xdr:rowOff>
    </xdr:from>
    <xdr:to>
      <xdr:col>19</xdr:col>
      <xdr:colOff>177800</xdr:colOff>
      <xdr:row>37</xdr:row>
      <xdr:rowOff>10381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308631"/>
          <a:ext cx="889000" cy="4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8570</xdr:rowOff>
    </xdr:from>
    <xdr:to>
      <xdr:col>20</xdr:col>
      <xdr:colOff>38100</xdr:colOff>
      <xdr:row>37</xdr:row>
      <xdr:rowOff>110170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5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101297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444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10381</xdr:rowOff>
    </xdr:from>
    <xdr:to>
      <xdr:col>15</xdr:col>
      <xdr:colOff>50800</xdr:colOff>
      <xdr:row>37</xdr:row>
      <xdr:rowOff>29111</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54031"/>
          <a:ext cx="889000" cy="18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42547</xdr:rowOff>
    </xdr:from>
    <xdr:to>
      <xdr:col>15</xdr:col>
      <xdr:colOff>101600</xdr:colOff>
      <xdr:row>37</xdr:row>
      <xdr:rowOff>144147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8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135275</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478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29111</xdr:rowOff>
    </xdr:from>
    <xdr:to>
      <xdr:col>10</xdr:col>
      <xdr:colOff>114300</xdr:colOff>
      <xdr:row>37</xdr:row>
      <xdr:rowOff>54524</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372761"/>
          <a:ext cx="889000" cy="25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64531</xdr:rowOff>
    </xdr:from>
    <xdr:to>
      <xdr:col>10</xdr:col>
      <xdr:colOff>165100</xdr:colOff>
      <xdr:row>37</xdr:row>
      <xdr:rowOff>166131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4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157258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50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96124</xdr:rowOff>
    </xdr:from>
    <xdr:to>
      <xdr:col>6</xdr:col>
      <xdr:colOff>38100</xdr:colOff>
      <xdr:row>38</xdr:row>
      <xdr:rowOff>26274</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3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17401</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532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143490</xdr:rowOff>
    </xdr:from>
    <xdr:to>
      <xdr:col>24</xdr:col>
      <xdr:colOff>114300</xdr:colOff>
      <xdr:row>36</xdr:row>
      <xdr:rowOff>73640</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4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166367</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995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85631</xdr:rowOff>
    </xdr:from>
    <xdr:to>
      <xdr:col>20</xdr:col>
      <xdr:colOff>38100</xdr:colOff>
      <xdr:row>37</xdr:row>
      <xdr:rowOff>15781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257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32308</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033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131031</xdr:rowOff>
    </xdr:from>
    <xdr:to>
      <xdr:col>15</xdr:col>
      <xdr:colOff>101600</xdr:colOff>
      <xdr:row>37</xdr:row>
      <xdr:rowOff>61181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0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77708</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078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149761</xdr:rowOff>
    </xdr:from>
    <xdr:to>
      <xdr:col>10</xdr:col>
      <xdr:colOff>165100</xdr:colOff>
      <xdr:row>37</xdr:row>
      <xdr:rowOff>79911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96438</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6097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3724</xdr:rowOff>
    </xdr:from>
    <xdr:to>
      <xdr:col>6</xdr:col>
      <xdr:colOff>38100</xdr:colOff>
      <xdr:row>37</xdr:row>
      <xdr:rowOff>105324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4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121851</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6122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6959</xdr:rowOff>
    </xdr:from>
    <xdr:to>
      <xdr:col>24</xdr:col>
      <xdr:colOff>62865</xdr:colOff>
      <xdr:row>59</xdr:row>
      <xdr:rowOff>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50909"/>
          <a:ext cx="1270" cy="1365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4377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550</xdr:rowOff>
    </xdr:from>
    <xdr:to>
      <xdr:col>24</xdr:col>
      <xdr:colOff>152400</xdr:colOff>
      <xdr:row>59</xdr:row>
      <xdr:rowOff>550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11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125086</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2613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1,849,200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6959</xdr:rowOff>
    </xdr:from>
    <xdr:to>
      <xdr:col>24</xdr:col>
      <xdr:colOff>152400</xdr:colOff>
      <xdr:row>51</xdr:row>
      <xdr:rowOff>6959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120349</xdr:rowOff>
    </xdr:from>
    <xdr:to>
      <xdr:col>24</xdr:col>
      <xdr:colOff>63500</xdr:colOff>
      <xdr:row>58</xdr:row>
      <xdr:rowOff>123959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4449"/>
          <a:ext cx="838200" cy="3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64257</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369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41380</xdr:rowOff>
    </xdr:from>
    <xdr:to>
      <xdr:col>24</xdr:col>
      <xdr:colOff>114300</xdr:colOff>
      <xdr:row>58</xdr:row>
      <xdr:rowOff>142980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123959</xdr:rowOff>
    </xdr:from>
    <xdr:to>
      <xdr:col>19</xdr:col>
      <xdr:colOff>177800</xdr:colOff>
      <xdr:row>58</xdr:row>
      <xdr:rowOff>134101</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10068059"/>
          <a:ext cx="889000" cy="10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51132</xdr:rowOff>
    </xdr:from>
    <xdr:to>
      <xdr:col>20</xdr:col>
      <xdr:colOff>38100</xdr:colOff>
      <xdr:row>58</xdr:row>
      <xdr:rowOff>152732</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9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169259</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7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134101</xdr:rowOff>
    </xdr:from>
    <xdr:to>
      <xdr:col>15</xdr:col>
      <xdr:colOff>50800</xdr:colOff>
      <xdr:row>58</xdr:row>
      <xdr:rowOff>142829</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78201"/>
          <a:ext cx="889000" cy="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55380</xdr:rowOff>
    </xdr:from>
    <xdr:to>
      <xdr:col>15</xdr:col>
      <xdr:colOff>101600</xdr:colOff>
      <xdr:row>58</xdr:row>
      <xdr:rowOff>156980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9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2057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7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142829</xdr:rowOff>
    </xdr:from>
    <xdr:to>
      <xdr:col>10</xdr:col>
      <xdr:colOff>114300</xdr:colOff>
      <xdr:row>58</xdr:row>
      <xdr:rowOff>143593</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86929"/>
          <a:ext cx="889000" cy="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65801</xdr:rowOff>
    </xdr:from>
    <xdr:to>
      <xdr:col>10</xdr:col>
      <xdr:colOff>165100</xdr:colOff>
      <xdr:row>58</xdr:row>
      <xdr:rowOff>167401</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0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12478</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19795" y="978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79097</xdr:rowOff>
    </xdr:from>
    <xdr:to>
      <xdr:col>6</xdr:col>
      <xdr:colOff>38100</xdr:colOff>
      <xdr:row>59</xdr:row>
      <xdr:rowOff>9247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2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25774</xdr:rowOff>
    </xdr:from>
    <xdr:ext cx="59901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30795" y="9798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69549</xdr:rowOff>
    </xdr:from>
    <xdr:to>
      <xdr:col>24</xdr:col>
      <xdr:colOff>114300</xdr:colOff>
      <xdr:row>58</xdr:row>
      <xdr:rowOff>171149</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19807</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6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73159</xdr:rowOff>
    </xdr:from>
    <xdr:to>
      <xdr:col>20</xdr:col>
      <xdr:colOff>38100</xdr:colOff>
      <xdr:row>59</xdr:row>
      <xdr:rowOff>3309</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1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165886</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10109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83301</xdr:rowOff>
    </xdr:from>
    <xdr:to>
      <xdr:col>15</xdr:col>
      <xdr:colOff>101600</xdr:colOff>
      <xdr:row>59</xdr:row>
      <xdr:rowOff>13451</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27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59</xdr:row>
      <xdr:rowOff>4578</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795" y="1012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92029</xdr:rowOff>
    </xdr:from>
    <xdr:to>
      <xdr:col>10</xdr:col>
      <xdr:colOff>165100</xdr:colOff>
      <xdr:row>59</xdr:row>
      <xdr:rowOff>22179</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36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13306</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28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92793</xdr:rowOff>
    </xdr:from>
    <xdr:to>
      <xdr:col>6</xdr:col>
      <xdr:colOff>38100</xdr:colOff>
      <xdr:row>59</xdr:row>
      <xdr:rowOff>22943</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36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14070</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29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30874</xdr:rowOff>
    </xdr:from>
    <xdr:to>
      <xdr:col>24</xdr:col>
      <xdr:colOff>62865</xdr:colOff>
      <xdr:row>79</xdr:row>
      <xdr:rowOff>31965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32374"/>
          <a:ext cx="1270" cy="1544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35792</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31965</xdr:rowOff>
    </xdr:from>
    <xdr:to>
      <xdr:col>24</xdr:col>
      <xdr:colOff>152400</xdr:colOff>
      <xdr:row>79</xdr:row>
      <xdr:rowOff>31965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149001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0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30874</xdr:rowOff>
    </xdr:from>
    <xdr:to>
      <xdr:col>24</xdr:col>
      <xdr:colOff>152400</xdr:colOff>
      <xdr:row>70</xdr:row>
      <xdr:rowOff>30874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32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127762</xdr:rowOff>
    </xdr:from>
    <xdr:to>
      <xdr:col>24</xdr:col>
      <xdr:colOff>63500</xdr:colOff>
      <xdr:row>76</xdr:row>
      <xdr:rowOff>86170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2986512"/>
          <a:ext cx="838200" cy="12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43133</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447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64706</xdr:rowOff>
    </xdr:from>
    <xdr:to>
      <xdr:col>24</xdr:col>
      <xdr:colOff>114300</xdr:colOff>
      <xdr:row>77</xdr:row>
      <xdr:rowOff>166306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6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34582</xdr:rowOff>
    </xdr:from>
    <xdr:to>
      <xdr:col>19</xdr:col>
      <xdr:colOff>177800</xdr:colOff>
      <xdr:row>76</xdr:row>
      <xdr:rowOff>86170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064782"/>
          <a:ext cx="889000" cy="51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127152</xdr:rowOff>
    </xdr:from>
    <xdr:to>
      <xdr:col>20</xdr:col>
      <xdr:colOff>38100</xdr:colOff>
      <xdr:row>78</xdr:row>
      <xdr:rowOff>57302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32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48429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421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34582</xdr:rowOff>
    </xdr:from>
    <xdr:to>
      <xdr:col>15</xdr:col>
      <xdr:colOff>50800</xdr:colOff>
      <xdr:row>76</xdr:row>
      <xdr:rowOff>38760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064782"/>
          <a:ext cx="889000" cy="4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107314</xdr:rowOff>
    </xdr:from>
    <xdr:to>
      <xdr:col>15</xdr:col>
      <xdr:colOff>101600</xdr:colOff>
      <xdr:row>78</xdr:row>
      <xdr:rowOff>37464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0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28591</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401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38760</xdr:rowOff>
    </xdr:from>
    <xdr:to>
      <xdr:col>10</xdr:col>
      <xdr:colOff>114300</xdr:colOff>
      <xdr:row>76</xdr:row>
      <xdr:rowOff>168974</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130300" y="13068960"/>
          <a:ext cx="889000" cy="130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101727</xdr:rowOff>
    </xdr:from>
    <xdr:to>
      <xdr:col>10</xdr:col>
      <xdr:colOff>165100</xdr:colOff>
      <xdr:row>78</xdr:row>
      <xdr:rowOff>31877</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0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23004</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39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147993</xdr:rowOff>
    </xdr:from>
    <xdr:to>
      <xdr:col>6</xdr:col>
      <xdr:colOff>38100</xdr:colOff>
      <xdr:row>78</xdr:row>
      <xdr:rowOff>78143</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3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69270</xdr:rowOff>
    </xdr:from>
    <xdr:ext cx="534377"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63111" y="1344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76962</xdr:rowOff>
    </xdr:from>
    <xdr:to>
      <xdr:col>24</xdr:col>
      <xdr:colOff>114300</xdr:colOff>
      <xdr:row>76</xdr:row>
      <xdr:rowOff>7113</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29357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99839</xdr:rowOff>
    </xdr:from>
    <xdr:ext cx="534377"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2787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35370</xdr:rowOff>
    </xdr:from>
    <xdr:to>
      <xdr:col>20</xdr:col>
      <xdr:colOff>38100</xdr:colOff>
      <xdr:row>76</xdr:row>
      <xdr:rowOff>136970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06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74</xdr:row>
      <xdr:rowOff>153496</xdr:rowOff>
    </xdr:from>
    <xdr:ext cx="534377"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30111" y="12840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155232</xdr:rowOff>
    </xdr:from>
    <xdr:to>
      <xdr:col>15</xdr:col>
      <xdr:colOff>101600</xdr:colOff>
      <xdr:row>76</xdr:row>
      <xdr:rowOff>85382</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01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101909</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41111" y="12789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159410</xdr:rowOff>
    </xdr:from>
    <xdr:to>
      <xdr:col>10</xdr:col>
      <xdr:colOff>165100</xdr:colOff>
      <xdr:row>76</xdr:row>
      <xdr:rowOff>89560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01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74</xdr:row>
      <xdr:rowOff>106087</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52111" y="1279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118174</xdr:rowOff>
    </xdr:from>
    <xdr:to>
      <xdr:col>6</xdr:col>
      <xdr:colOff>38100</xdr:colOff>
      <xdr:row>77</xdr:row>
      <xdr:rowOff>48324</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14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64850</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63111" y="12923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103733</xdr:rowOff>
    </xdr:from>
    <xdr:to>
      <xdr:col>24</xdr:col>
      <xdr:colOff>62865</xdr:colOff>
      <xdr:row>98</xdr:row>
      <xdr:rowOff>57764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534233"/>
          <a:ext cx="1270" cy="132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61591</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863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57764</xdr:rowOff>
    </xdr:from>
    <xdr:to>
      <xdr:col>24</xdr:col>
      <xdr:colOff>152400</xdr:colOff>
      <xdr:row>98</xdr:row>
      <xdr:rowOff>57764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859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50410</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30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103733</xdr:rowOff>
    </xdr:from>
    <xdr:to>
      <xdr:col>24</xdr:col>
      <xdr:colOff>152400</xdr:colOff>
      <xdr:row>90</xdr:row>
      <xdr:rowOff>103733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534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44799</xdr:rowOff>
    </xdr:from>
    <xdr:to>
      <xdr:col>24</xdr:col>
      <xdr:colOff>63500</xdr:colOff>
      <xdr:row>95</xdr:row>
      <xdr:rowOff>143467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6332549"/>
          <a:ext cx="838200" cy="98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137355</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425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158928</xdr:rowOff>
    </xdr:from>
    <xdr:to>
      <xdr:col>24</xdr:col>
      <xdr:colOff>114300</xdr:colOff>
      <xdr:row>96</xdr:row>
      <xdr:rowOff>89078</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44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143467</xdr:rowOff>
    </xdr:from>
    <xdr:to>
      <xdr:col>19</xdr:col>
      <xdr:colOff>177800</xdr:colOff>
      <xdr:row>96</xdr:row>
      <xdr:rowOff>57383</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431217"/>
          <a:ext cx="889000" cy="85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45825</xdr:rowOff>
    </xdr:from>
    <xdr:to>
      <xdr:col>20</xdr:col>
      <xdr:colOff>38100</xdr:colOff>
      <xdr:row>96</xdr:row>
      <xdr:rowOff>147425</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50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138552</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59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79773</xdr:rowOff>
    </xdr:from>
    <xdr:to>
      <xdr:col>15</xdr:col>
      <xdr:colOff>50800</xdr:colOff>
      <xdr:row>96</xdr:row>
      <xdr:rowOff>57383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367523"/>
          <a:ext cx="889000" cy="14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105305</xdr:rowOff>
    </xdr:from>
    <xdr:to>
      <xdr:col>15</xdr:col>
      <xdr:colOff>101600</xdr:colOff>
      <xdr:row>97</xdr:row>
      <xdr:rowOff>35455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56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26582</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657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79773</xdr:rowOff>
    </xdr:from>
    <xdr:to>
      <xdr:col>10</xdr:col>
      <xdr:colOff>114300</xdr:colOff>
      <xdr:row>96</xdr:row>
      <xdr:rowOff>168427</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367523"/>
          <a:ext cx="889000" cy="26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161846</xdr:rowOff>
    </xdr:from>
    <xdr:to>
      <xdr:col>10</xdr:col>
      <xdr:colOff>165100</xdr:colOff>
      <xdr:row>96</xdr:row>
      <xdr:rowOff>91996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44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83123</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54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42973</xdr:rowOff>
    </xdr:from>
    <xdr:to>
      <xdr:col>6</xdr:col>
      <xdr:colOff>38100</xdr:colOff>
      <xdr:row>97</xdr:row>
      <xdr:rowOff>144573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6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135700</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76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165449</xdr:rowOff>
    </xdr:from>
    <xdr:to>
      <xdr:col>24</xdr:col>
      <xdr:colOff>114300</xdr:colOff>
      <xdr:row>95</xdr:row>
      <xdr:rowOff>95599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281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16876</xdr:rowOff>
    </xdr:from>
    <xdr:ext cx="534377"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133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92667</xdr:rowOff>
    </xdr:from>
    <xdr:to>
      <xdr:col>20</xdr:col>
      <xdr:colOff>38100</xdr:colOff>
      <xdr:row>96</xdr:row>
      <xdr:rowOff>22817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38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39344</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30111" y="1615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6583</xdr:rowOff>
    </xdr:from>
    <xdr:to>
      <xdr:col>15</xdr:col>
      <xdr:colOff>101600</xdr:colOff>
      <xdr:row>96</xdr:row>
      <xdr:rowOff>108183</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465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124710</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1111" y="16241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28973</xdr:rowOff>
    </xdr:from>
    <xdr:to>
      <xdr:col>10</xdr:col>
      <xdr:colOff>165100</xdr:colOff>
      <xdr:row>95</xdr:row>
      <xdr:rowOff>130573</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316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147100</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2111" y="16091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117627</xdr:rowOff>
    </xdr:from>
    <xdr:to>
      <xdr:col>6</xdr:col>
      <xdr:colOff>38100</xdr:colOff>
      <xdr:row>97</xdr:row>
      <xdr:rowOff>47777</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576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64304</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352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137444</xdr:rowOff>
    </xdr:from>
    <xdr:to>
      <xdr:col>54</xdr:col>
      <xdr:colOff>189865</xdr:colOff>
      <xdr:row>37</xdr:row>
      <xdr:rowOff>117831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280944"/>
          <a:ext cx="1270" cy="118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121658</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117831</xdr:rowOff>
    </xdr:from>
    <xdr:to>
      <xdr:col>55</xdr:col>
      <xdr:colOff>88900</xdr:colOff>
      <xdr:row>37</xdr:row>
      <xdr:rowOff>117831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61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84121</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056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137444</xdr:rowOff>
    </xdr:from>
    <xdr:to>
      <xdr:col>55</xdr:col>
      <xdr:colOff>88900</xdr:colOff>
      <xdr:row>30</xdr:row>
      <xdr:rowOff>137444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280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162004</xdr:rowOff>
    </xdr:from>
    <xdr:to>
      <xdr:col>55</xdr:col>
      <xdr:colOff>0</xdr:colOff>
      <xdr:row>35</xdr:row>
      <xdr:rowOff>28905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5991304"/>
          <a:ext cx="838200" cy="38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34252</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0350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55825</xdr:rowOff>
    </xdr:from>
    <xdr:to>
      <xdr:col>55</xdr:col>
      <xdr:colOff>50800</xdr:colOff>
      <xdr:row>35</xdr:row>
      <xdr:rowOff>157425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05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18283</xdr:rowOff>
    </xdr:from>
    <xdr:to>
      <xdr:col>50</xdr:col>
      <xdr:colOff>114300</xdr:colOff>
      <xdr:row>35</xdr:row>
      <xdr:rowOff>28905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019033"/>
          <a:ext cx="889000" cy="10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127183</xdr:rowOff>
    </xdr:from>
    <xdr:to>
      <xdr:col>50</xdr:col>
      <xdr:colOff>165100</xdr:colOff>
      <xdr:row>36</xdr:row>
      <xdr:rowOff>57333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12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48460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220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18283</xdr:rowOff>
    </xdr:from>
    <xdr:to>
      <xdr:col>45</xdr:col>
      <xdr:colOff>177800</xdr:colOff>
      <xdr:row>35</xdr:row>
      <xdr:rowOff>91736</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019033"/>
          <a:ext cx="889000" cy="73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136232</xdr:rowOff>
    </xdr:from>
    <xdr:to>
      <xdr:col>46</xdr:col>
      <xdr:colOff>38100</xdr:colOff>
      <xdr:row>36</xdr:row>
      <xdr:rowOff>66382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136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57509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229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63466</xdr:rowOff>
    </xdr:from>
    <xdr:to>
      <xdr:col>41</xdr:col>
      <xdr:colOff>50800</xdr:colOff>
      <xdr:row>35</xdr:row>
      <xdr:rowOff>91736</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5721316"/>
          <a:ext cx="889000" cy="371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2310</xdr:rowOff>
    </xdr:from>
    <xdr:to>
      <xdr:col>41</xdr:col>
      <xdr:colOff>101600</xdr:colOff>
      <xdr:row>36</xdr:row>
      <xdr:rowOff>103910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17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95037</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267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122771</xdr:rowOff>
    </xdr:from>
    <xdr:to>
      <xdr:col>36</xdr:col>
      <xdr:colOff>165100</xdr:colOff>
      <xdr:row>34</xdr:row>
      <xdr:rowOff>52921</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78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44048</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73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111204</xdr:rowOff>
    </xdr:from>
    <xdr:to>
      <xdr:col>55</xdr:col>
      <xdr:colOff>50800</xdr:colOff>
      <xdr:row>35</xdr:row>
      <xdr:rowOff>41354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594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134081</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5791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149555</xdr:rowOff>
    </xdr:from>
    <xdr:to>
      <xdr:col>50</xdr:col>
      <xdr:colOff>165100</xdr:colOff>
      <xdr:row>35</xdr:row>
      <xdr:rowOff>79705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597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96232</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5754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138933</xdr:rowOff>
    </xdr:from>
    <xdr:to>
      <xdr:col>46</xdr:col>
      <xdr:colOff>38100</xdr:colOff>
      <xdr:row>35</xdr:row>
      <xdr:rowOff>69083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596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85610</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5743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40936</xdr:rowOff>
    </xdr:from>
    <xdr:to>
      <xdr:col>41</xdr:col>
      <xdr:colOff>101600</xdr:colOff>
      <xdr:row>35</xdr:row>
      <xdr:rowOff>142536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04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159063</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61795" y="5816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12666</xdr:rowOff>
    </xdr:from>
    <xdr:to>
      <xdr:col>36</xdr:col>
      <xdr:colOff>165100</xdr:colOff>
      <xdr:row>33</xdr:row>
      <xdr:rowOff>114266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67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130793</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5445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56753</xdr:rowOff>
    </xdr:from>
    <xdr:to>
      <xdr:col>54</xdr:col>
      <xdr:colOff>189865</xdr:colOff>
      <xdr:row>59</xdr:row>
      <xdr:rowOff>88834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00703"/>
          <a:ext cx="1270" cy="1403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92661</xdr:rowOff>
    </xdr:from>
    <xdr:ext cx="469744"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20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88834</xdr:rowOff>
    </xdr:from>
    <xdr:to>
      <xdr:col>55</xdr:col>
      <xdr:colOff>88900</xdr:colOff>
      <xdr:row>59</xdr:row>
      <xdr:rowOff>88834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2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3430</xdr:rowOff>
    </xdr:from>
    <xdr:ext cx="690189"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5759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56753</xdr:rowOff>
    </xdr:from>
    <xdr:to>
      <xdr:col>55</xdr:col>
      <xdr:colOff>88900</xdr:colOff>
      <xdr:row>51</xdr:row>
      <xdr:rowOff>56753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00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73843</xdr:rowOff>
    </xdr:from>
    <xdr:to>
      <xdr:col>55</xdr:col>
      <xdr:colOff>0</xdr:colOff>
      <xdr:row>58</xdr:row>
      <xdr:rowOff>104104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9639300" y="10017943"/>
          <a:ext cx="838200" cy="30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49985</xdr:rowOff>
    </xdr:from>
    <xdr:ext cx="599010"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994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71558</xdr:rowOff>
    </xdr:from>
    <xdr:to>
      <xdr:col>55</xdr:col>
      <xdr:colOff>50800</xdr:colOff>
      <xdr:row>59</xdr:row>
      <xdr:rowOff>1708</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10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73843</xdr:rowOff>
    </xdr:from>
    <xdr:to>
      <xdr:col>50</xdr:col>
      <xdr:colOff>114300</xdr:colOff>
      <xdr:row>58</xdr:row>
      <xdr:rowOff>89450</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8750300" y="10017943"/>
          <a:ext cx="889000" cy="1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80282</xdr:rowOff>
    </xdr:from>
    <xdr:to>
      <xdr:col>50</xdr:col>
      <xdr:colOff>165100</xdr:colOff>
      <xdr:row>59</xdr:row>
      <xdr:rowOff>10432</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100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1559</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39795" y="10117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89450</xdr:rowOff>
    </xdr:from>
    <xdr:to>
      <xdr:col>45</xdr:col>
      <xdr:colOff>177800</xdr:colOff>
      <xdr:row>58</xdr:row>
      <xdr:rowOff>122761</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7861300" y="10033550"/>
          <a:ext cx="889000" cy="33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97996</xdr:rowOff>
    </xdr:from>
    <xdr:to>
      <xdr:col>46</xdr:col>
      <xdr:colOff>38100</xdr:colOff>
      <xdr:row>59</xdr:row>
      <xdr:rowOff>28146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100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19273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50795" y="10134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31152</xdr:rowOff>
    </xdr:from>
    <xdr:to>
      <xdr:col>41</xdr:col>
      <xdr:colOff>50800</xdr:colOff>
      <xdr:row>58</xdr:row>
      <xdr:rowOff>122761</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9803802"/>
          <a:ext cx="889000" cy="263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86664</xdr:rowOff>
    </xdr:from>
    <xdr:to>
      <xdr:col>41</xdr:col>
      <xdr:colOff>101600</xdr:colOff>
      <xdr:row>59</xdr:row>
      <xdr:rowOff>16814</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1003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7941</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61795" y="10123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81797</xdr:rowOff>
    </xdr:from>
    <xdr:to>
      <xdr:col>36</xdr:col>
      <xdr:colOff>165100</xdr:colOff>
      <xdr:row>59</xdr:row>
      <xdr:rowOff>11947</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1002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3074</xdr:rowOff>
    </xdr:from>
    <xdr:ext cx="59901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672795" y="10118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53304</xdr:rowOff>
    </xdr:from>
    <xdr:to>
      <xdr:col>55</xdr:col>
      <xdr:colOff>50800</xdr:colOff>
      <xdr:row>58</xdr:row>
      <xdr:rowOff>154904</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99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76181</xdr:rowOff>
    </xdr:from>
    <xdr:ext cx="599010"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848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23043</xdr:rowOff>
    </xdr:from>
    <xdr:to>
      <xdr:col>50</xdr:col>
      <xdr:colOff>165100</xdr:colOff>
      <xdr:row>58</xdr:row>
      <xdr:rowOff>124643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9967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141170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39795" y="9742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38650</xdr:rowOff>
    </xdr:from>
    <xdr:to>
      <xdr:col>46</xdr:col>
      <xdr:colOff>38100</xdr:colOff>
      <xdr:row>58</xdr:row>
      <xdr:rowOff>140250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998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156777</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50795" y="9757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71961</xdr:rowOff>
    </xdr:from>
    <xdr:to>
      <xdr:col>41</xdr:col>
      <xdr:colOff>101600</xdr:colOff>
      <xdr:row>59</xdr:row>
      <xdr:rowOff>2111</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10016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18638</xdr:rowOff>
    </xdr:from>
    <xdr:ext cx="59901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61795" y="9791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151802</xdr:rowOff>
    </xdr:from>
    <xdr:to>
      <xdr:col>36</xdr:col>
      <xdr:colOff>165100</xdr:colOff>
      <xdr:row>57</xdr:row>
      <xdr:rowOff>81952</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75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98479</xdr:rowOff>
    </xdr:from>
    <xdr:ext cx="599010"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672795" y="952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145792</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318742"/>
          <a:ext cx="1270" cy="119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92469</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20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145792</xdr:rowOff>
    </xdr:from>
    <xdr:to>
      <xdr:col>55</xdr:col>
      <xdr:colOff>88900</xdr:colOff>
      <xdr:row>71</xdr:row>
      <xdr:rowOff>145792</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31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49744</xdr:rowOff>
    </xdr:from>
    <xdr:to>
      <xdr:col>55</xdr:col>
      <xdr:colOff>0</xdr:colOff>
      <xdr:row>78</xdr:row>
      <xdr:rowOff>66642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422844"/>
          <a:ext cx="838200" cy="16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157256</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358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7379</xdr:rowOff>
    </xdr:from>
    <xdr:to>
      <xdr:col>55</xdr:col>
      <xdr:colOff>50800</xdr:colOff>
      <xdr:row>78</xdr:row>
      <xdr:rowOff>108979</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66642</xdr:rowOff>
    </xdr:from>
    <xdr:to>
      <xdr:col>50</xdr:col>
      <xdr:colOff>114300</xdr:colOff>
      <xdr:row>78</xdr:row>
      <xdr:rowOff>95574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3439742"/>
          <a:ext cx="889000" cy="28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11441</xdr:rowOff>
    </xdr:from>
    <xdr:to>
      <xdr:col>50</xdr:col>
      <xdr:colOff>165100</xdr:colOff>
      <xdr:row>78</xdr:row>
      <xdr:rowOff>113041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129568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95574</xdr:rowOff>
    </xdr:from>
    <xdr:to>
      <xdr:col>45</xdr:col>
      <xdr:colOff>177800</xdr:colOff>
      <xdr:row>78</xdr:row>
      <xdr:rowOff>113619</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7861300" y="13468674"/>
          <a:ext cx="889000" cy="18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23854</xdr:rowOff>
    </xdr:from>
    <xdr:to>
      <xdr:col>46</xdr:col>
      <xdr:colOff>38100</xdr:colOff>
      <xdr:row>78</xdr:row>
      <xdr:rowOff>125454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141981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113619</xdr:rowOff>
    </xdr:from>
    <xdr:to>
      <xdr:col>41</xdr:col>
      <xdr:colOff>50800</xdr:colOff>
      <xdr:row>78</xdr:row>
      <xdr:rowOff>128183</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3486719"/>
          <a:ext cx="889000" cy="1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26202</xdr:rowOff>
    </xdr:from>
    <xdr:to>
      <xdr:col>41</xdr:col>
      <xdr:colOff>101600</xdr:colOff>
      <xdr:row>78</xdr:row>
      <xdr:rowOff>127802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9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144329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17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6922</xdr:rowOff>
    </xdr:from>
    <xdr:to>
      <xdr:col>36</xdr:col>
      <xdr:colOff>165100</xdr:colOff>
      <xdr:row>78</xdr:row>
      <xdr:rowOff>108522</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8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125049</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15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170394</xdr:rowOff>
    </xdr:from>
    <xdr:to>
      <xdr:col>55</xdr:col>
      <xdr:colOff>50800</xdr:colOff>
      <xdr:row>78</xdr:row>
      <xdr:rowOff>100544</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372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129771</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159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15842</xdr:rowOff>
    </xdr:from>
    <xdr:to>
      <xdr:col>50</xdr:col>
      <xdr:colOff>165100</xdr:colOff>
      <xdr:row>78</xdr:row>
      <xdr:rowOff>117442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388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108569</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481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44774</xdr:rowOff>
    </xdr:from>
    <xdr:to>
      <xdr:col>46</xdr:col>
      <xdr:colOff>38100</xdr:colOff>
      <xdr:row>78</xdr:row>
      <xdr:rowOff>146374</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417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137501</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3510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62819</xdr:rowOff>
    </xdr:from>
    <xdr:to>
      <xdr:col>41</xdr:col>
      <xdr:colOff>101600</xdr:colOff>
      <xdr:row>78</xdr:row>
      <xdr:rowOff>164419</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435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155546</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528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77383</xdr:rowOff>
    </xdr:from>
    <xdr:to>
      <xdr:col>36</xdr:col>
      <xdr:colOff>165100</xdr:colOff>
      <xdr:row>79</xdr:row>
      <xdr:rowOff>7533</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50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170110</xdr:rowOff>
    </xdr:from>
    <xdr:ext cx="469744"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37428" y="13543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99316</xdr:rowOff>
    </xdr:from>
    <xdr:to>
      <xdr:col>54</xdr:col>
      <xdr:colOff>189865</xdr:colOff>
      <xdr:row>99</xdr:row>
      <xdr:rowOff>28549</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529816"/>
          <a:ext cx="1270" cy="1472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32376</xdr:rowOff>
    </xdr:from>
    <xdr:ext cx="469744" cy="259045"/>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700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28549</xdr:rowOff>
    </xdr:from>
    <xdr:to>
      <xdr:col>55</xdr:col>
      <xdr:colOff>88900</xdr:colOff>
      <xdr:row>99</xdr:row>
      <xdr:rowOff>28549</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7002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45993</xdr:rowOff>
    </xdr:from>
    <xdr:ext cx="599010" cy="259045"/>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30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99316</xdr:rowOff>
    </xdr:from>
    <xdr:to>
      <xdr:col>55</xdr:col>
      <xdr:colOff>88900</xdr:colOff>
      <xdr:row>90</xdr:row>
      <xdr:rowOff>99316</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52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17038</xdr:rowOff>
    </xdr:from>
    <xdr:to>
      <xdr:col>55</xdr:col>
      <xdr:colOff>0</xdr:colOff>
      <xdr:row>98</xdr:row>
      <xdr:rowOff>96182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9639300" y="16819138"/>
          <a:ext cx="838200" cy="7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26357</xdr:rowOff>
    </xdr:from>
    <xdr:ext cx="534377" cy="259045"/>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6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3480</xdr:rowOff>
    </xdr:from>
    <xdr:to>
      <xdr:col>55</xdr:col>
      <xdr:colOff>50800</xdr:colOff>
      <xdr:row>98</xdr:row>
      <xdr:rowOff>105080</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80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17038</xdr:rowOff>
    </xdr:from>
    <xdr:to>
      <xdr:col>50</xdr:col>
      <xdr:colOff>114300</xdr:colOff>
      <xdr:row>98</xdr:row>
      <xdr:rowOff>29823</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8750300" y="16819138"/>
          <a:ext cx="889000" cy="12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12032</xdr:rowOff>
    </xdr:from>
    <xdr:to>
      <xdr:col>50</xdr:col>
      <xdr:colOff>165100</xdr:colOff>
      <xdr:row>98</xdr:row>
      <xdr:rowOff>113632</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8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104759</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2111" y="16906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29823</xdr:rowOff>
    </xdr:from>
    <xdr:to>
      <xdr:col>45</xdr:col>
      <xdr:colOff>177800</xdr:colOff>
      <xdr:row>98</xdr:row>
      <xdr:rowOff>60589</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7861300" y="16831923"/>
          <a:ext cx="889000" cy="30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29496</xdr:rowOff>
    </xdr:from>
    <xdr:to>
      <xdr:col>46</xdr:col>
      <xdr:colOff>38100</xdr:colOff>
      <xdr:row>98</xdr:row>
      <xdr:rowOff>131096</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83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122223</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3111" y="16924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88081</xdr:rowOff>
    </xdr:from>
    <xdr:to>
      <xdr:col>41</xdr:col>
      <xdr:colOff>50800</xdr:colOff>
      <xdr:row>98</xdr:row>
      <xdr:rowOff>60589</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6972300" y="16375831"/>
          <a:ext cx="889000" cy="48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15232</xdr:rowOff>
    </xdr:from>
    <xdr:to>
      <xdr:col>41</xdr:col>
      <xdr:colOff>101600</xdr:colOff>
      <xdr:row>98</xdr:row>
      <xdr:rowOff>116832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81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107959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4111" y="16910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30418</xdr:rowOff>
    </xdr:from>
    <xdr:to>
      <xdr:col>36</xdr:col>
      <xdr:colOff>165100</xdr:colOff>
      <xdr:row>98</xdr:row>
      <xdr:rowOff>132018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83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123145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5111" y="16925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45382</xdr:rowOff>
    </xdr:from>
    <xdr:to>
      <xdr:col>55</xdr:col>
      <xdr:colOff>50800</xdr:colOff>
      <xdr:row>98</xdr:row>
      <xdr:rowOff>146982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847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153357</xdr:rowOff>
    </xdr:from>
    <xdr:ext cx="534377" cy="259045"/>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78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137688</xdr:rowOff>
    </xdr:from>
    <xdr:to>
      <xdr:col>50</xdr:col>
      <xdr:colOff>165100</xdr:colOff>
      <xdr:row>98</xdr:row>
      <xdr:rowOff>67838</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76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84365</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339795" y="16543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150473</xdr:rowOff>
    </xdr:from>
    <xdr:to>
      <xdr:col>46</xdr:col>
      <xdr:colOff>38100</xdr:colOff>
      <xdr:row>98</xdr:row>
      <xdr:rowOff>80623</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781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97150</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483111" y="1655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9789</xdr:rowOff>
    </xdr:from>
    <xdr:to>
      <xdr:col>41</xdr:col>
      <xdr:colOff>101600</xdr:colOff>
      <xdr:row>98</xdr:row>
      <xdr:rowOff>111389</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81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127916</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4111" y="16587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37281</xdr:rowOff>
    </xdr:from>
    <xdr:to>
      <xdr:col>36</xdr:col>
      <xdr:colOff>165100</xdr:colOff>
      <xdr:row>95</xdr:row>
      <xdr:rowOff>138881</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32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93</xdr:row>
      <xdr:rowOff>155408</xdr:rowOff>
    </xdr:from>
    <xdr:ext cx="599010"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672795" y="16100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3189</xdr:rowOff>
    </xdr:from>
    <xdr:to>
      <xdr:col>85</xdr:col>
      <xdr:colOff>126364</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46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121316</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21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3189</xdr:rowOff>
    </xdr:from>
    <xdr:to>
      <xdr:col>86</xdr:col>
      <xdr:colOff>25400</xdr:colOff>
      <xdr:row>30</xdr:row>
      <xdr:rowOff>3189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46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130492</xdr:rowOff>
    </xdr:from>
    <xdr:to>
      <xdr:col>85</xdr:col>
      <xdr:colOff>127000</xdr:colOff>
      <xdr:row>38</xdr:row>
      <xdr:rowOff>135677</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302692"/>
          <a:ext cx="838200" cy="34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126854</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470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148427</xdr:rowOff>
    </xdr:from>
    <xdr:to>
      <xdr:col>85</xdr:col>
      <xdr:colOff>177800</xdr:colOff>
      <xdr:row>38</xdr:row>
      <xdr:rowOff>78577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49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135677</xdr:rowOff>
    </xdr:from>
    <xdr:to>
      <xdr:col>81</xdr:col>
      <xdr:colOff>50800</xdr:colOff>
      <xdr:row>38</xdr:row>
      <xdr:rowOff>137332</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650777"/>
          <a:ext cx="889000" cy="1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119688</xdr:rowOff>
    </xdr:from>
    <xdr:to>
      <xdr:col>81</xdr:col>
      <xdr:colOff>101600</xdr:colOff>
      <xdr:row>38</xdr:row>
      <xdr:rowOff>49837</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4633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66365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238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120525</xdr:rowOff>
    </xdr:from>
    <xdr:to>
      <xdr:col>76</xdr:col>
      <xdr:colOff>114300</xdr:colOff>
      <xdr:row>38</xdr:row>
      <xdr:rowOff>137332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635625"/>
          <a:ext cx="889000" cy="16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132032</xdr:rowOff>
    </xdr:from>
    <xdr:to>
      <xdr:col>76</xdr:col>
      <xdr:colOff>165100</xdr:colOff>
      <xdr:row>38</xdr:row>
      <xdr:rowOff>62182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47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78709</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25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120525</xdr:rowOff>
    </xdr:from>
    <xdr:to>
      <xdr:col>71</xdr:col>
      <xdr:colOff>177800</xdr:colOff>
      <xdr:row>38</xdr:row>
      <xdr:rowOff>132961</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635625"/>
          <a:ext cx="889000" cy="12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160150</xdr:rowOff>
    </xdr:from>
    <xdr:to>
      <xdr:col>72</xdr:col>
      <xdr:colOff>38100</xdr:colOff>
      <xdr:row>38</xdr:row>
      <xdr:rowOff>90300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5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106827</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2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165774</xdr:rowOff>
    </xdr:from>
    <xdr:to>
      <xdr:col>67</xdr:col>
      <xdr:colOff>101600</xdr:colOff>
      <xdr:row>38</xdr:row>
      <xdr:rowOff>95924</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50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112451</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28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79692</xdr:rowOff>
    </xdr:from>
    <xdr:to>
      <xdr:col>85</xdr:col>
      <xdr:colOff>177800</xdr:colOff>
      <xdr:row>37</xdr:row>
      <xdr:rowOff>9842</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251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102569</xdr:rowOff>
    </xdr:from>
    <xdr:ext cx="534377"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103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84877</xdr:rowOff>
    </xdr:from>
    <xdr:to>
      <xdr:col>81</xdr:col>
      <xdr:colOff>101600</xdr:colOff>
      <xdr:row>39</xdr:row>
      <xdr:rowOff>15027</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59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6154</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92017" y="6692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86532</xdr:rowOff>
    </xdr:from>
    <xdr:to>
      <xdr:col>76</xdr:col>
      <xdr:colOff>165100</xdr:colOff>
      <xdr:row>39</xdr:row>
      <xdr:rowOff>16682</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0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7809</xdr:rowOff>
    </xdr:from>
    <xdr:ext cx="378565"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03017" y="66943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69725</xdr:rowOff>
    </xdr:from>
    <xdr:to>
      <xdr:col>72</xdr:col>
      <xdr:colOff>38100</xdr:colOff>
      <xdr:row>38</xdr:row>
      <xdr:rowOff>171325</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58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162452</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67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82161</xdr:rowOff>
    </xdr:from>
    <xdr:to>
      <xdr:col>67</xdr:col>
      <xdr:colOff>101600</xdr:colOff>
      <xdr:row>39</xdr:row>
      <xdr:rowOff>12311</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59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3438</xdr:rowOff>
    </xdr:from>
    <xdr:ext cx="378565"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5017" y="6689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113257</xdr:rowOff>
    </xdr:from>
    <xdr:to>
      <xdr:col>85</xdr:col>
      <xdr:colOff>126364</xdr:colOff>
      <xdr:row>78</xdr:row>
      <xdr:rowOff>14639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14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18466</xdr:rowOff>
    </xdr:from>
    <xdr:ext cx="469744"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39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14639</xdr:rowOff>
    </xdr:from>
    <xdr:to>
      <xdr:col>86</xdr:col>
      <xdr:colOff>25400</xdr:colOff>
      <xdr:row>78</xdr:row>
      <xdr:rowOff>14639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387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59934</xdr:rowOff>
    </xdr:from>
    <xdr:ext cx="599010"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889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113257</xdr:rowOff>
    </xdr:from>
    <xdr:to>
      <xdr:col>86</xdr:col>
      <xdr:colOff>25400</xdr:colOff>
      <xdr:row>70</xdr:row>
      <xdr:rowOff>113257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1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150433</xdr:rowOff>
    </xdr:from>
    <xdr:to>
      <xdr:col>85</xdr:col>
      <xdr:colOff>127000</xdr:colOff>
      <xdr:row>75</xdr:row>
      <xdr:rowOff>154639</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5481300" y="12837733"/>
          <a:ext cx="838200" cy="175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148360</xdr:rowOff>
    </xdr:from>
    <xdr:ext cx="534377"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28356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169933</xdr:rowOff>
    </xdr:from>
    <xdr:to>
      <xdr:col>85</xdr:col>
      <xdr:colOff>177800</xdr:colOff>
      <xdr:row>75</xdr:row>
      <xdr:rowOff>100083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285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1757</xdr:rowOff>
    </xdr:from>
    <xdr:to>
      <xdr:col>81</xdr:col>
      <xdr:colOff>50800</xdr:colOff>
      <xdr:row>75</xdr:row>
      <xdr:rowOff>154639</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4592300" y="12860507"/>
          <a:ext cx="889000" cy="152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2706</xdr:rowOff>
    </xdr:from>
    <xdr:to>
      <xdr:col>81</xdr:col>
      <xdr:colOff>101600</xdr:colOff>
      <xdr:row>75</xdr:row>
      <xdr:rowOff>104306</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286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120833</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4111" y="1263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1757</xdr:rowOff>
    </xdr:from>
    <xdr:to>
      <xdr:col>76</xdr:col>
      <xdr:colOff>114300</xdr:colOff>
      <xdr:row>75</xdr:row>
      <xdr:rowOff>24703</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2860507"/>
          <a:ext cx="889000" cy="22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169847</xdr:rowOff>
    </xdr:from>
    <xdr:to>
      <xdr:col>76</xdr:col>
      <xdr:colOff>165100</xdr:colOff>
      <xdr:row>75</xdr:row>
      <xdr:rowOff>99997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285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91124</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5111" y="12949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24703</xdr:rowOff>
    </xdr:from>
    <xdr:to>
      <xdr:col>71</xdr:col>
      <xdr:colOff>177800</xdr:colOff>
      <xdr:row>75</xdr:row>
      <xdr:rowOff>104622</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2883453"/>
          <a:ext cx="889000" cy="79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21349</xdr:rowOff>
    </xdr:from>
    <xdr:to>
      <xdr:col>72</xdr:col>
      <xdr:colOff>38100</xdr:colOff>
      <xdr:row>75</xdr:row>
      <xdr:rowOff>122949</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2880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114076</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6111" y="12972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48684</xdr:rowOff>
    </xdr:from>
    <xdr:to>
      <xdr:col>67</xdr:col>
      <xdr:colOff>101600</xdr:colOff>
      <xdr:row>75</xdr:row>
      <xdr:rowOff>150284</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290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166811</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7111" y="1268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99633</xdr:rowOff>
    </xdr:from>
    <xdr:to>
      <xdr:col>85</xdr:col>
      <xdr:colOff>177800</xdr:colOff>
      <xdr:row>75</xdr:row>
      <xdr:rowOff>29783</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2786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122510</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263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103839</xdr:rowOff>
    </xdr:from>
    <xdr:to>
      <xdr:col>81</xdr:col>
      <xdr:colOff>101600</xdr:colOff>
      <xdr:row>76</xdr:row>
      <xdr:rowOff>33989</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296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25116</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3055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122407</xdr:rowOff>
    </xdr:from>
    <xdr:to>
      <xdr:col>76</xdr:col>
      <xdr:colOff>165100</xdr:colOff>
      <xdr:row>75</xdr:row>
      <xdr:rowOff>52557</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2809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69084</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2584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145353</xdr:rowOff>
    </xdr:from>
    <xdr:to>
      <xdr:col>72</xdr:col>
      <xdr:colOff>38100</xdr:colOff>
      <xdr:row>75</xdr:row>
      <xdr:rowOff>75503</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2832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92030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60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53822</xdr:rowOff>
    </xdr:from>
    <xdr:to>
      <xdr:col>67</xdr:col>
      <xdr:colOff>101600</xdr:colOff>
      <xdr:row>75</xdr:row>
      <xdr:rowOff>155422</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291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146549</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005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21970</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38298</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89964</xdr:rowOff>
    </xdr:from>
    <xdr:to>
      <xdr:col>85</xdr:col>
      <xdr:colOff>126364</xdr:colOff>
      <xdr:row>99</xdr:row>
      <xdr:rowOff>97030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20464"/>
          <a:ext cx="1269" cy="1550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100857</xdr:rowOff>
    </xdr:from>
    <xdr:ext cx="469744"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7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97030</xdr:rowOff>
    </xdr:from>
    <xdr:to>
      <xdr:col>86</xdr:col>
      <xdr:colOff>25400</xdr:colOff>
      <xdr:row>99</xdr:row>
      <xdr:rowOff>97030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7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36641</xdr:rowOff>
    </xdr:from>
    <xdr:ext cx="690189"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956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89964</xdr:rowOff>
    </xdr:from>
    <xdr:to>
      <xdr:col>86</xdr:col>
      <xdr:colOff>25400</xdr:colOff>
      <xdr:row>90</xdr:row>
      <xdr:rowOff>89964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2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25805</xdr:rowOff>
    </xdr:from>
    <xdr:to>
      <xdr:col>85</xdr:col>
      <xdr:colOff>127000</xdr:colOff>
      <xdr:row>99</xdr:row>
      <xdr:rowOff>58911</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5481300" y="16999355"/>
          <a:ext cx="838200" cy="33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162575</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932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139698</xdr:rowOff>
    </xdr:from>
    <xdr:to>
      <xdr:col>85</xdr:col>
      <xdr:colOff>177800</xdr:colOff>
      <xdr:row>99</xdr:row>
      <xdr:rowOff>69848</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94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25805</xdr:rowOff>
    </xdr:from>
    <xdr:to>
      <xdr:col>81</xdr:col>
      <xdr:colOff>50800</xdr:colOff>
      <xdr:row>99</xdr:row>
      <xdr:rowOff>46123</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999355"/>
          <a:ext cx="889000" cy="20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149273</xdr:rowOff>
    </xdr:from>
    <xdr:to>
      <xdr:col>81</xdr:col>
      <xdr:colOff>101600</xdr:colOff>
      <xdr:row>99</xdr:row>
      <xdr:rowOff>79423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95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70550</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704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46123</xdr:rowOff>
    </xdr:from>
    <xdr:to>
      <xdr:col>76</xdr:col>
      <xdr:colOff>114300</xdr:colOff>
      <xdr:row>99</xdr:row>
      <xdr:rowOff>91847</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7019673"/>
          <a:ext cx="889000" cy="45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152371</xdr:rowOff>
    </xdr:from>
    <xdr:to>
      <xdr:col>76</xdr:col>
      <xdr:colOff>165100</xdr:colOff>
      <xdr:row>99</xdr:row>
      <xdr:rowOff>82521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95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99048</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72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91847</xdr:rowOff>
    </xdr:from>
    <xdr:to>
      <xdr:col>71</xdr:col>
      <xdr:colOff>177800</xdr:colOff>
      <xdr:row>99</xdr:row>
      <xdr:rowOff>91880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7065397"/>
          <a:ext cx="889000" cy="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138556</xdr:rowOff>
    </xdr:from>
    <xdr:to>
      <xdr:col>72</xdr:col>
      <xdr:colOff>38100</xdr:colOff>
      <xdr:row>99</xdr:row>
      <xdr:rowOff>68706</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9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85233</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71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169525</xdr:rowOff>
    </xdr:from>
    <xdr:to>
      <xdr:col>67</xdr:col>
      <xdr:colOff>101600</xdr:colOff>
      <xdr:row>99</xdr:row>
      <xdr:rowOff>99675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7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116202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746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99</xdr:row>
      <xdr:rowOff>8111</xdr:rowOff>
    </xdr:from>
    <xdr:to>
      <xdr:col>85</xdr:col>
      <xdr:colOff>177800</xdr:colOff>
      <xdr:row>99</xdr:row>
      <xdr:rowOff>109711</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118125</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920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146455</xdr:rowOff>
    </xdr:from>
    <xdr:to>
      <xdr:col>81</xdr:col>
      <xdr:colOff>101600</xdr:colOff>
      <xdr:row>99</xdr:row>
      <xdr:rowOff>76605</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4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93132</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6723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166773</xdr:rowOff>
    </xdr:from>
    <xdr:to>
      <xdr:col>76</xdr:col>
      <xdr:colOff>165100</xdr:colOff>
      <xdr:row>99</xdr:row>
      <xdr:rowOff>96923</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68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88050</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61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41047</xdr:rowOff>
    </xdr:from>
    <xdr:to>
      <xdr:col>72</xdr:col>
      <xdr:colOff>38100</xdr:colOff>
      <xdr:row>99</xdr:row>
      <xdr:rowOff>142647</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701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133774</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68428" y="17107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41080</xdr:rowOff>
    </xdr:from>
    <xdr:to>
      <xdr:col>67</xdr:col>
      <xdr:colOff>101600</xdr:colOff>
      <xdr:row>99</xdr:row>
      <xdr:rowOff>142680</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701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133807</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79428" y="17107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89996</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233496"/>
          <a:ext cx="1269" cy="1551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36673</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00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89996</xdr:rowOff>
    </xdr:from>
    <xdr:to>
      <xdr:col>116</xdr:col>
      <xdr:colOff>152400</xdr:colOff>
      <xdr:row>30</xdr:row>
      <xdr:rowOff>89996</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23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127666</xdr:rowOff>
    </xdr:from>
    <xdr:to>
      <xdr:col>116</xdr:col>
      <xdr:colOff>63500</xdr:colOff>
      <xdr:row>38</xdr:row>
      <xdr:rowOff>71708</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1323300" y="6471316"/>
          <a:ext cx="838200" cy="115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106793</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621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128366</xdr:rowOff>
    </xdr:from>
    <xdr:to>
      <xdr:col>116</xdr:col>
      <xdr:colOff>114300</xdr:colOff>
      <xdr:row>39</xdr:row>
      <xdr:rowOff>58516</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4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71087</xdr:rowOff>
    </xdr:from>
    <xdr:to>
      <xdr:col>111</xdr:col>
      <xdr:colOff>177800</xdr:colOff>
      <xdr:row>38</xdr:row>
      <xdr:rowOff>71708</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586187"/>
          <a:ext cx="889000" cy="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141412</xdr:rowOff>
    </xdr:from>
    <xdr:to>
      <xdr:col>112</xdr:col>
      <xdr:colOff>38100</xdr:colOff>
      <xdr:row>39</xdr:row>
      <xdr:rowOff>71562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6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62689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74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71087</xdr:rowOff>
    </xdr:from>
    <xdr:to>
      <xdr:col>107</xdr:col>
      <xdr:colOff>50800</xdr:colOff>
      <xdr:row>38</xdr:row>
      <xdr:rowOff>155718</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586187"/>
          <a:ext cx="889000" cy="84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153806</xdr:rowOff>
    </xdr:from>
    <xdr:to>
      <xdr:col>107</xdr:col>
      <xdr:colOff>101600</xdr:colOff>
      <xdr:row>39</xdr:row>
      <xdr:rowOff>83956</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6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75083</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761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155718</xdr:rowOff>
    </xdr:from>
    <xdr:to>
      <xdr:col>102</xdr:col>
      <xdr:colOff>114300</xdr:colOff>
      <xdr:row>38</xdr:row>
      <xdr:rowOff>166560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670818"/>
          <a:ext cx="889000" cy="10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155896</xdr:rowOff>
    </xdr:from>
    <xdr:to>
      <xdr:col>102</xdr:col>
      <xdr:colOff>165100</xdr:colOff>
      <xdr:row>39</xdr:row>
      <xdr:rowOff>86046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7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77173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76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2228</xdr:rowOff>
    </xdr:from>
    <xdr:to>
      <xdr:col>98</xdr:col>
      <xdr:colOff>38100</xdr:colOff>
      <xdr:row>39</xdr:row>
      <xdr:rowOff>103828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8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94955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781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76866</xdr:rowOff>
    </xdr:from>
    <xdr:to>
      <xdr:col>116</xdr:col>
      <xdr:colOff>114300</xdr:colOff>
      <xdr:row>38</xdr:row>
      <xdr:rowOff>7016</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42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99743</xdr:rowOff>
    </xdr:from>
    <xdr:ext cx="534377"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271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20908</xdr:rowOff>
    </xdr:from>
    <xdr:to>
      <xdr:col>112</xdr:col>
      <xdr:colOff>38100</xdr:colOff>
      <xdr:row>38</xdr:row>
      <xdr:rowOff>122508</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53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36</xdr:row>
      <xdr:rowOff>139035</xdr:rowOff>
    </xdr:from>
    <xdr:ext cx="534377"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56111" y="631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20287</xdr:rowOff>
    </xdr:from>
    <xdr:to>
      <xdr:col>107</xdr:col>
      <xdr:colOff>101600</xdr:colOff>
      <xdr:row>38</xdr:row>
      <xdr:rowOff>121887</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535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36</xdr:row>
      <xdr:rowOff>138415</xdr:rowOff>
    </xdr:from>
    <xdr:ext cx="534377"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67111" y="631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104918</xdr:rowOff>
    </xdr:from>
    <xdr:to>
      <xdr:col>102</xdr:col>
      <xdr:colOff>165100</xdr:colOff>
      <xdr:row>39</xdr:row>
      <xdr:rowOff>35068</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20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51595</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395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115760</xdr:rowOff>
    </xdr:from>
    <xdr:to>
      <xdr:col>98</xdr:col>
      <xdr:colOff>38100</xdr:colOff>
      <xdr:row>39</xdr:row>
      <xdr:rowOff>45910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3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62437</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40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9607</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753557"/>
          <a:ext cx="1269" cy="140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127734</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52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9607</xdr:rowOff>
    </xdr:from>
    <xdr:to>
      <xdr:col>116</xdr:col>
      <xdr:colOff>152400</xdr:colOff>
      <xdr:row>51</xdr:row>
      <xdr:rowOff>9607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753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29763</xdr:rowOff>
    </xdr:from>
    <xdr:to>
      <xdr:col>116</xdr:col>
      <xdr:colOff>63500</xdr:colOff>
      <xdr:row>59</xdr:row>
      <xdr:rowOff>30125</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45313"/>
          <a:ext cx="838200" cy="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129817</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2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106940</xdr:rowOff>
    </xdr:from>
    <xdr:to>
      <xdr:col>116</xdr:col>
      <xdr:colOff>114300</xdr:colOff>
      <xdr:row>59</xdr:row>
      <xdr:rowOff>37090</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30125</xdr:rowOff>
    </xdr:from>
    <xdr:to>
      <xdr:col>111</xdr:col>
      <xdr:colOff>177800</xdr:colOff>
      <xdr:row>59</xdr:row>
      <xdr:rowOff>30620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45675"/>
          <a:ext cx="889000" cy="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110312</xdr:rowOff>
    </xdr:from>
    <xdr:to>
      <xdr:col>112</xdr:col>
      <xdr:colOff>38100</xdr:colOff>
      <xdr:row>59</xdr:row>
      <xdr:rowOff>40462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56989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29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30620</xdr:rowOff>
    </xdr:from>
    <xdr:to>
      <xdr:col>107</xdr:col>
      <xdr:colOff>50800</xdr:colOff>
      <xdr:row>59</xdr:row>
      <xdr:rowOff>31058</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46170"/>
          <a:ext cx="889000" cy="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110560</xdr:rowOff>
    </xdr:from>
    <xdr:to>
      <xdr:col>107</xdr:col>
      <xdr:colOff>101600</xdr:colOff>
      <xdr:row>59</xdr:row>
      <xdr:rowOff>40710</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54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57237</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2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31058</xdr:rowOff>
    </xdr:from>
    <xdr:to>
      <xdr:col>102</xdr:col>
      <xdr:colOff>114300</xdr:colOff>
      <xdr:row>59</xdr:row>
      <xdr:rowOff>31420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46608"/>
          <a:ext cx="889000" cy="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108750</xdr:rowOff>
    </xdr:from>
    <xdr:to>
      <xdr:col>102</xdr:col>
      <xdr:colOff>165100</xdr:colOff>
      <xdr:row>59</xdr:row>
      <xdr:rowOff>38900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55427</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28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103816</xdr:rowOff>
    </xdr:from>
    <xdr:to>
      <xdr:col>98</xdr:col>
      <xdr:colOff>38100</xdr:colOff>
      <xdr:row>59</xdr:row>
      <xdr:rowOff>33966</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4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50493</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23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150413</xdr:rowOff>
    </xdr:from>
    <xdr:to>
      <xdr:col>116</xdr:col>
      <xdr:colOff>114300</xdr:colOff>
      <xdr:row>59</xdr:row>
      <xdr:rowOff>80563</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94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85368</xdr:rowOff>
    </xdr:from>
    <xdr:ext cx="378565"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94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150775</xdr:rowOff>
    </xdr:from>
    <xdr:to>
      <xdr:col>112</xdr:col>
      <xdr:colOff>38100</xdr:colOff>
      <xdr:row>59</xdr:row>
      <xdr:rowOff>80925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94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72052</xdr:rowOff>
    </xdr:from>
    <xdr:ext cx="378565"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4017" y="10187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151270</xdr:rowOff>
    </xdr:from>
    <xdr:to>
      <xdr:col>107</xdr:col>
      <xdr:colOff>101600</xdr:colOff>
      <xdr:row>59</xdr:row>
      <xdr:rowOff>81420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9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72547</xdr:rowOff>
    </xdr:from>
    <xdr:ext cx="378565"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245017" y="101880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151708</xdr:rowOff>
    </xdr:from>
    <xdr:to>
      <xdr:col>102</xdr:col>
      <xdr:colOff>165100</xdr:colOff>
      <xdr:row>59</xdr:row>
      <xdr:rowOff>81858</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9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72985</xdr:rowOff>
    </xdr:from>
    <xdr:ext cx="378565"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6017" y="101885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152070</xdr:rowOff>
    </xdr:from>
    <xdr:to>
      <xdr:col>98</xdr:col>
      <xdr:colOff>38100</xdr:colOff>
      <xdr:row>59</xdr:row>
      <xdr:rowOff>82220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73347</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7017" y="101888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123910</xdr:rowOff>
    </xdr:from>
    <xdr:to>
      <xdr:col>116</xdr:col>
      <xdr:colOff>62864</xdr:colOff>
      <xdr:row>79</xdr:row>
      <xdr:rowOff>102634</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25410"/>
          <a:ext cx="1269" cy="1521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106461</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65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102634</xdr:rowOff>
    </xdr:from>
    <xdr:to>
      <xdr:col>116</xdr:col>
      <xdr:colOff>152400</xdr:colOff>
      <xdr:row>79</xdr:row>
      <xdr:rowOff>102634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64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70587</xdr:rowOff>
    </xdr:from>
    <xdr:ext cx="599010"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0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123910</xdr:rowOff>
    </xdr:from>
    <xdr:to>
      <xdr:col>116</xdr:col>
      <xdr:colOff>152400</xdr:colOff>
      <xdr:row>70</xdr:row>
      <xdr:rowOff>123910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25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142672</xdr:rowOff>
    </xdr:from>
    <xdr:to>
      <xdr:col>116</xdr:col>
      <xdr:colOff>63500</xdr:colOff>
      <xdr:row>75</xdr:row>
      <xdr:rowOff>130735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1323300" y="12658522"/>
          <a:ext cx="838200" cy="330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103903</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962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125476</xdr:rowOff>
    </xdr:from>
    <xdr:to>
      <xdr:col>116</xdr:col>
      <xdr:colOff>114300</xdr:colOff>
      <xdr:row>76</xdr:row>
      <xdr:rowOff>55626</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8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142672</xdr:rowOff>
    </xdr:from>
    <xdr:to>
      <xdr:col>111</xdr:col>
      <xdr:colOff>177800</xdr:colOff>
      <xdr:row>74</xdr:row>
      <xdr:rowOff>11325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658522"/>
          <a:ext cx="889000" cy="40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67934</xdr:rowOff>
    </xdr:from>
    <xdr:to>
      <xdr:col>112</xdr:col>
      <xdr:colOff>38100</xdr:colOff>
      <xdr:row>74</xdr:row>
      <xdr:rowOff>169534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75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160661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847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11325</xdr:rowOff>
    </xdr:from>
    <xdr:to>
      <xdr:col>107</xdr:col>
      <xdr:colOff>50800</xdr:colOff>
      <xdr:row>74</xdr:row>
      <xdr:rowOff>105508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698625"/>
          <a:ext cx="889000" cy="9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39849</xdr:rowOff>
    </xdr:from>
    <xdr:to>
      <xdr:col>107</xdr:col>
      <xdr:colOff>101600</xdr:colOff>
      <xdr:row>74</xdr:row>
      <xdr:rowOff>141449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727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132576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819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104055</xdr:rowOff>
    </xdr:from>
    <xdr:to>
      <xdr:col>102</xdr:col>
      <xdr:colOff>114300</xdr:colOff>
      <xdr:row>74</xdr:row>
      <xdr:rowOff>105508</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18656300" y="12791355"/>
          <a:ext cx="889000" cy="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90190</xdr:rowOff>
    </xdr:from>
    <xdr:to>
      <xdr:col>102</xdr:col>
      <xdr:colOff>165100</xdr:colOff>
      <xdr:row>75</xdr:row>
      <xdr:rowOff>20340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77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11467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87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81079</xdr:rowOff>
    </xdr:from>
    <xdr:to>
      <xdr:col>98</xdr:col>
      <xdr:colOff>38100</xdr:colOff>
      <xdr:row>75</xdr:row>
      <xdr:rowOff>11229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768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2356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861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79935</xdr:rowOff>
    </xdr:from>
    <xdr:to>
      <xdr:col>116</xdr:col>
      <xdr:colOff>114300</xdr:colOff>
      <xdr:row>76</xdr:row>
      <xdr:rowOff>10086</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9386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102812</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79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91872</xdr:rowOff>
    </xdr:from>
    <xdr:to>
      <xdr:col>112</xdr:col>
      <xdr:colOff>38100</xdr:colOff>
      <xdr:row>74</xdr:row>
      <xdr:rowOff>22022</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607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38549</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382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131975</xdr:rowOff>
    </xdr:from>
    <xdr:to>
      <xdr:col>107</xdr:col>
      <xdr:colOff>101600</xdr:colOff>
      <xdr:row>74</xdr:row>
      <xdr:rowOff>62125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64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78652</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423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54708</xdr:rowOff>
    </xdr:from>
    <xdr:to>
      <xdr:col>102</xdr:col>
      <xdr:colOff>165100</xdr:colOff>
      <xdr:row>74</xdr:row>
      <xdr:rowOff>156308</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742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1385</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517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53255</xdr:rowOff>
    </xdr:from>
    <xdr:to>
      <xdr:col>98</xdr:col>
      <xdr:colOff>38100</xdr:colOff>
      <xdr:row>74</xdr:row>
      <xdr:rowOff>154855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74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171382</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51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人口減少や町の面積が広大なため、全体的に類似団体と比較して住民一人当たりのコストが高い傾向にある。</a:t>
          </a:r>
        </a:p>
        <a:p>
          <a:r>
            <a:rPr kumimoji="1" lang="ja-JP" altLang="en-US" sz="1100">
              <a:latin typeface="ＭＳ Ｐゴシック" panose="020B0600070205080204" pitchFamily="50" charset="-128"/>
              <a:ea typeface="ＭＳ Ｐゴシック" panose="020B0600070205080204" pitchFamily="50" charset="-128"/>
            </a:rPr>
            <a:t>　当町と類似団体を比較して特に高いのは、維持補修費、扶助費、補助費等、災害復旧事業費、投資及び出資金となっている。</a:t>
          </a:r>
        </a:p>
        <a:p>
          <a:r>
            <a:rPr kumimoji="1" lang="ja-JP" altLang="en-US" sz="1100">
              <a:latin typeface="ＭＳ Ｐゴシック" panose="020B0600070205080204" pitchFamily="50" charset="-128"/>
              <a:ea typeface="ＭＳ Ｐゴシック" panose="020B0600070205080204" pitchFamily="50" charset="-128"/>
            </a:rPr>
            <a:t>　維持補修費は、住民一人当たり</a:t>
          </a:r>
          <a:r>
            <a:rPr kumimoji="1" lang="en-US" altLang="ja-JP" sz="1100">
              <a:latin typeface="ＭＳ Ｐゴシック" panose="020B0600070205080204" pitchFamily="50" charset="-128"/>
              <a:ea typeface="ＭＳ Ｐゴシック" panose="020B0600070205080204" pitchFamily="50" charset="-128"/>
            </a:rPr>
            <a:t>47,440</a:t>
          </a:r>
          <a:r>
            <a:rPr kumimoji="1" lang="ja-JP" altLang="en-US" sz="1100">
              <a:latin typeface="ＭＳ Ｐゴシック" panose="020B0600070205080204" pitchFamily="50" charset="-128"/>
              <a:ea typeface="ＭＳ Ｐゴシック" panose="020B0600070205080204" pitchFamily="50" charset="-128"/>
            </a:rPr>
            <a:t>円となっており、前年度比</a:t>
          </a:r>
          <a:r>
            <a:rPr kumimoji="1" lang="en-US" altLang="ja-JP" sz="1100">
              <a:latin typeface="ＭＳ Ｐゴシック" panose="020B0600070205080204" pitchFamily="50" charset="-128"/>
              <a:ea typeface="ＭＳ Ｐゴシック" panose="020B0600070205080204" pitchFamily="50" charset="-128"/>
            </a:rPr>
            <a:t>10,225</a:t>
          </a:r>
          <a:r>
            <a:rPr kumimoji="1" lang="ja-JP" altLang="en-US" sz="1100">
              <a:latin typeface="ＭＳ Ｐゴシック" panose="020B0600070205080204" pitchFamily="50" charset="-128"/>
              <a:ea typeface="ＭＳ Ｐゴシック" panose="020B0600070205080204" pitchFamily="50" charset="-128"/>
            </a:rPr>
            <a:t>円の増となった。冬期間の除雪や道路維持、公園維持等の大部分を直営で行っていることや施設の老朽化のため維持補修経費が高いことが要因となっている。</a:t>
          </a:r>
        </a:p>
        <a:p>
          <a:r>
            <a:rPr kumimoji="1" lang="ja-JP" altLang="en-US" sz="1100">
              <a:latin typeface="ＭＳ Ｐゴシック" panose="020B0600070205080204" pitchFamily="50" charset="-128"/>
              <a:ea typeface="ＭＳ Ｐゴシック" panose="020B0600070205080204" pitchFamily="50" charset="-128"/>
            </a:rPr>
            <a:t>　扶助費は、住民一人当たり</a:t>
          </a:r>
          <a:r>
            <a:rPr kumimoji="1" lang="en-US" altLang="ja-JP" sz="1100">
              <a:latin typeface="ＭＳ Ｐゴシック" panose="020B0600070205080204" pitchFamily="50" charset="-128"/>
              <a:ea typeface="ＭＳ Ｐゴシック" panose="020B0600070205080204" pitchFamily="50" charset="-128"/>
            </a:rPr>
            <a:t>97,968</a:t>
          </a:r>
          <a:r>
            <a:rPr kumimoji="1" lang="ja-JP" altLang="en-US" sz="1100">
              <a:latin typeface="ＭＳ Ｐゴシック" panose="020B0600070205080204" pitchFamily="50" charset="-128"/>
              <a:ea typeface="ＭＳ Ｐゴシック" panose="020B0600070205080204" pitchFamily="50" charset="-128"/>
            </a:rPr>
            <a:t>円となっており、前年度比</a:t>
          </a:r>
          <a:r>
            <a:rPr kumimoji="1" lang="en-US" altLang="ja-JP" sz="1100">
              <a:latin typeface="ＭＳ Ｐゴシック" panose="020B0600070205080204" pitchFamily="50" charset="-128"/>
              <a:ea typeface="ＭＳ Ｐゴシック" panose="020B0600070205080204" pitchFamily="50" charset="-128"/>
            </a:rPr>
            <a:t>9,064</a:t>
          </a:r>
          <a:r>
            <a:rPr kumimoji="1" lang="ja-JP" altLang="en-US" sz="1100">
              <a:latin typeface="ＭＳ Ｐゴシック" panose="020B0600070205080204" pitchFamily="50" charset="-128"/>
              <a:ea typeface="ＭＳ Ｐゴシック" panose="020B0600070205080204" pitchFamily="50" charset="-128"/>
            </a:rPr>
            <a:t>円の増となった。国の交付金を活用した定額減税調整給付金事業の皆増や児童手当の制度改正による増が要因となっている。</a:t>
          </a:r>
        </a:p>
        <a:p>
          <a:r>
            <a:rPr kumimoji="1" lang="ja-JP" altLang="en-US" sz="1100">
              <a:latin typeface="ＭＳ Ｐゴシック" panose="020B0600070205080204" pitchFamily="50" charset="-128"/>
              <a:ea typeface="ＭＳ Ｐゴシック" panose="020B0600070205080204" pitchFamily="50" charset="-128"/>
            </a:rPr>
            <a:t>　補助費等は、住民一人当たり</a:t>
          </a:r>
          <a:r>
            <a:rPr kumimoji="1" lang="en-US" altLang="ja-JP" sz="1100">
              <a:latin typeface="ＭＳ Ｐゴシック" panose="020B0600070205080204" pitchFamily="50" charset="-128"/>
              <a:ea typeface="ＭＳ Ｐゴシック" panose="020B0600070205080204" pitchFamily="50" charset="-128"/>
            </a:rPr>
            <a:t>194,146</a:t>
          </a:r>
          <a:r>
            <a:rPr kumimoji="1" lang="ja-JP" altLang="en-US" sz="1100">
              <a:latin typeface="ＭＳ Ｐゴシック" panose="020B0600070205080204" pitchFamily="50" charset="-128"/>
              <a:ea typeface="ＭＳ Ｐゴシック" panose="020B0600070205080204" pitchFamily="50" charset="-128"/>
            </a:rPr>
            <a:t>円となっており、前年度比</a:t>
          </a:r>
          <a:r>
            <a:rPr kumimoji="1" lang="en-US" altLang="ja-JP" sz="1100">
              <a:latin typeface="ＭＳ Ｐゴシック" panose="020B0600070205080204" pitchFamily="50" charset="-128"/>
              <a:ea typeface="ＭＳ Ｐゴシック" panose="020B0600070205080204" pitchFamily="50" charset="-128"/>
            </a:rPr>
            <a:t>10,066</a:t>
          </a:r>
          <a:r>
            <a:rPr kumimoji="1" lang="ja-JP" altLang="en-US" sz="1100">
              <a:latin typeface="ＭＳ Ｐゴシック" panose="020B0600070205080204" pitchFamily="50" charset="-128"/>
              <a:ea typeface="ＭＳ Ｐゴシック" panose="020B0600070205080204" pitchFamily="50" charset="-128"/>
            </a:rPr>
            <a:t>円の増となった。令和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7</a:t>
          </a:r>
          <a:r>
            <a:rPr kumimoji="1" lang="ja-JP" altLang="en-US" sz="1100">
              <a:latin typeface="ＭＳ Ｐゴシック" panose="020B0600070205080204" pitchFamily="50" charset="-128"/>
              <a:ea typeface="ＭＳ Ｐゴシック" panose="020B0600070205080204" pitchFamily="50" charset="-128"/>
            </a:rPr>
            <a:t>月豪雨災害に係る災害救助費の皆増や下水道事業の法適化による負担金の皆増が要因となっている。</a:t>
          </a:r>
        </a:p>
        <a:p>
          <a:r>
            <a:rPr kumimoji="1" lang="ja-JP" altLang="en-US" sz="1100">
              <a:latin typeface="ＭＳ Ｐゴシック" panose="020B0600070205080204" pitchFamily="50" charset="-128"/>
              <a:ea typeface="ＭＳ Ｐゴシック" panose="020B0600070205080204" pitchFamily="50" charset="-128"/>
            </a:rPr>
            <a:t>　災害復旧事業費は、住民一人当たり</a:t>
          </a:r>
          <a:r>
            <a:rPr kumimoji="1" lang="en-US" altLang="ja-JP" sz="1100">
              <a:latin typeface="ＭＳ Ｐゴシック" panose="020B0600070205080204" pitchFamily="50" charset="-128"/>
              <a:ea typeface="ＭＳ Ｐゴシック" panose="020B0600070205080204" pitchFamily="50" charset="-128"/>
            </a:rPr>
            <a:t>38,507</a:t>
          </a:r>
          <a:r>
            <a:rPr kumimoji="1" lang="ja-JP" altLang="en-US" sz="1100">
              <a:latin typeface="ＭＳ Ｐゴシック" panose="020B0600070205080204" pitchFamily="50" charset="-128"/>
              <a:ea typeface="ＭＳ Ｐゴシック" panose="020B0600070205080204" pitchFamily="50" charset="-128"/>
            </a:rPr>
            <a:t>円となっており、前年度比</a:t>
          </a:r>
          <a:r>
            <a:rPr kumimoji="1" lang="en-US" altLang="ja-JP" sz="1100">
              <a:latin typeface="ＭＳ Ｐゴシック" panose="020B0600070205080204" pitchFamily="50" charset="-128"/>
              <a:ea typeface="ＭＳ Ｐゴシック" panose="020B0600070205080204" pitchFamily="50" charset="-128"/>
            </a:rPr>
            <a:t>38,067</a:t>
          </a:r>
          <a:r>
            <a:rPr kumimoji="1" lang="ja-JP" altLang="en-US" sz="1100">
              <a:latin typeface="ＭＳ Ｐゴシック" panose="020B0600070205080204" pitchFamily="50" charset="-128"/>
              <a:ea typeface="ＭＳ Ｐゴシック" panose="020B0600070205080204" pitchFamily="50" charset="-128"/>
            </a:rPr>
            <a:t>円の大幅増となった。令和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7</a:t>
          </a:r>
          <a:r>
            <a:rPr kumimoji="1" lang="ja-JP" altLang="en-US" sz="1100">
              <a:latin typeface="ＭＳ Ｐゴシック" panose="020B0600070205080204" pitchFamily="50" charset="-128"/>
              <a:ea typeface="ＭＳ Ｐゴシック" panose="020B0600070205080204" pitchFamily="50" charset="-128"/>
            </a:rPr>
            <a:t>月豪雨災害に係る災害復旧経費の皆増が要因となっている。</a:t>
          </a:r>
        </a:p>
        <a:p>
          <a:r>
            <a:rPr kumimoji="1" lang="ja-JP" altLang="en-US" sz="1100">
              <a:latin typeface="ＭＳ Ｐゴシック" panose="020B0600070205080204" pitchFamily="50" charset="-128"/>
              <a:ea typeface="ＭＳ Ｐゴシック" panose="020B0600070205080204" pitchFamily="50" charset="-128"/>
            </a:rPr>
            <a:t>　投資及び出資金は、住民一人当たり</a:t>
          </a:r>
          <a:r>
            <a:rPr kumimoji="1" lang="en-US" altLang="ja-JP" sz="1100">
              <a:latin typeface="ＭＳ Ｐゴシック" panose="020B0600070205080204" pitchFamily="50" charset="-128"/>
              <a:ea typeface="ＭＳ Ｐゴシック" panose="020B0600070205080204" pitchFamily="50" charset="-128"/>
            </a:rPr>
            <a:t>19,237</a:t>
          </a:r>
          <a:r>
            <a:rPr kumimoji="1" lang="ja-JP" altLang="en-US" sz="1100">
              <a:latin typeface="ＭＳ Ｐゴシック" panose="020B0600070205080204" pitchFamily="50" charset="-128"/>
              <a:ea typeface="ＭＳ Ｐゴシック" panose="020B0600070205080204" pitchFamily="50" charset="-128"/>
            </a:rPr>
            <a:t>円となっており、前年度比</a:t>
          </a:r>
          <a:r>
            <a:rPr kumimoji="1" lang="en-US" altLang="ja-JP" sz="1100">
              <a:latin typeface="ＭＳ Ｐゴシック" panose="020B0600070205080204" pitchFamily="50" charset="-128"/>
              <a:ea typeface="ＭＳ Ｐゴシック" panose="020B0600070205080204" pitchFamily="50" charset="-128"/>
            </a:rPr>
            <a:t>7,073</a:t>
          </a:r>
          <a:r>
            <a:rPr kumimoji="1" lang="ja-JP" altLang="en-US" sz="1100">
              <a:latin typeface="ＭＳ Ｐゴシック" panose="020B0600070205080204" pitchFamily="50" charset="-128"/>
              <a:ea typeface="ＭＳ Ｐゴシック" panose="020B0600070205080204" pitchFamily="50" charset="-128"/>
            </a:rPr>
            <a:t>円の増となった。下水道事業の法適化による出資金の皆増が要因となっている。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山形県真室川町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6,481
6,452
374.22
7,043,199
6,749,223
182,819
3,930,025
5,279,474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107061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5280"/>
          <a:ext cx="1270" cy="1378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110888</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107061</xdr:rowOff>
    </xdr:from>
    <xdr:to>
      <xdr:col>24</xdr:col>
      <xdr:colOff>152400</xdr:colOff>
      <xdr:row>39</xdr:row>
      <xdr:rowOff>107061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9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47007</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16,360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34671</xdr:rowOff>
    </xdr:from>
    <xdr:to>
      <xdr:col>24</xdr:col>
      <xdr:colOff>63500</xdr:colOff>
      <xdr:row>35</xdr:row>
      <xdr:rowOff>43815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35421"/>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103903</xdr:rowOff>
    </xdr:from>
    <xdr:ext cx="534377"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04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125476</xdr:rowOff>
    </xdr:from>
    <xdr:to>
      <xdr:col>24</xdr:col>
      <xdr:colOff>114300</xdr:colOff>
      <xdr:row>36</xdr:row>
      <xdr:rowOff>55626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43815</xdr:rowOff>
    </xdr:from>
    <xdr:to>
      <xdr:col>19</xdr:col>
      <xdr:colOff>177800</xdr:colOff>
      <xdr:row>35</xdr:row>
      <xdr:rowOff>136017</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44565"/>
          <a:ext cx="889000" cy="92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86377</xdr:rowOff>
    </xdr:from>
    <xdr:ext cx="534377"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30111" y="6258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136017</xdr:rowOff>
    </xdr:from>
    <xdr:to>
      <xdr:col>15</xdr:col>
      <xdr:colOff>50800</xdr:colOff>
      <xdr:row>36</xdr:row>
      <xdr:rowOff>57785</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36767"/>
          <a:ext cx="889000" cy="9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116222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88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53975</xdr:rowOff>
    </xdr:from>
    <xdr:to>
      <xdr:col>10</xdr:col>
      <xdr:colOff>114300</xdr:colOff>
      <xdr:row>36</xdr:row>
      <xdr:rowOff>57785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2617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159402</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331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88646</xdr:rowOff>
    </xdr:from>
    <xdr:to>
      <xdr:col>6</xdr:col>
      <xdr:colOff>38100</xdr:colOff>
      <xdr:row>37</xdr:row>
      <xdr:rowOff>18796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6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9923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353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155321</xdr:rowOff>
    </xdr:from>
    <xdr:to>
      <xdr:col>24</xdr:col>
      <xdr:colOff>114300</xdr:colOff>
      <xdr:row>35</xdr:row>
      <xdr:rowOff>85471</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8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6748</xdr:rowOff>
    </xdr:from>
    <xdr:ext cx="534377"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36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164465</xdr:rowOff>
    </xdr:from>
    <xdr:to>
      <xdr:col>20</xdr:col>
      <xdr:colOff>38100</xdr:colOff>
      <xdr:row>35</xdr:row>
      <xdr:rowOff>94615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9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111142</xdr:rowOff>
    </xdr:from>
    <xdr:ext cx="534377"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30111" y="5768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85217</xdr:rowOff>
    </xdr:from>
    <xdr:to>
      <xdr:col>15</xdr:col>
      <xdr:colOff>101600</xdr:colOff>
      <xdr:row>36</xdr:row>
      <xdr:rowOff>15367</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085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31894</xdr:rowOff>
    </xdr:from>
    <xdr:ext cx="534377"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41111" y="5861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6985</xdr:rowOff>
    </xdr:from>
    <xdr:to>
      <xdr:col>10</xdr:col>
      <xdr:colOff>165100</xdr:colOff>
      <xdr:row>36</xdr:row>
      <xdr:rowOff>108585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7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125112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954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3175</xdr:rowOff>
    </xdr:from>
    <xdr:to>
      <xdr:col>6</xdr:col>
      <xdr:colOff>38100</xdr:colOff>
      <xdr:row>36</xdr:row>
      <xdr:rowOff>104775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7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121302</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950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93476</xdr:rowOff>
    </xdr:from>
    <xdr:to>
      <xdr:col>24</xdr:col>
      <xdr:colOff>62865</xdr:colOff>
      <xdr:row>58</xdr:row>
      <xdr:rowOff>106227</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65976"/>
          <a:ext cx="1270" cy="13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110054</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1005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106227</xdr:rowOff>
    </xdr:from>
    <xdr:to>
      <xdr:col>24</xdr:col>
      <xdr:colOff>152400</xdr:colOff>
      <xdr:row>58</xdr:row>
      <xdr:rowOff>106227</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10050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40153</xdr:rowOff>
    </xdr:from>
    <xdr:ext cx="690189"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412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3,101,103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93476</xdr:rowOff>
    </xdr:from>
    <xdr:to>
      <xdr:col>24</xdr:col>
      <xdr:colOff>152400</xdr:colOff>
      <xdr:row>50</xdr:row>
      <xdr:rowOff>93476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6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58469</xdr:rowOff>
    </xdr:from>
    <xdr:to>
      <xdr:col>24</xdr:col>
      <xdr:colOff>63500</xdr:colOff>
      <xdr:row>58</xdr:row>
      <xdr:rowOff>70669</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10002569"/>
          <a:ext cx="838200" cy="1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5184</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7778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153757</xdr:rowOff>
    </xdr:from>
    <xdr:to>
      <xdr:col>24</xdr:col>
      <xdr:colOff>114300</xdr:colOff>
      <xdr:row>58</xdr:row>
      <xdr:rowOff>83907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92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58469</xdr:rowOff>
    </xdr:from>
    <xdr:to>
      <xdr:col>19</xdr:col>
      <xdr:colOff>177800</xdr:colOff>
      <xdr:row>58</xdr:row>
      <xdr:rowOff>69007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10002569"/>
          <a:ext cx="889000" cy="10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166871</xdr:rowOff>
    </xdr:from>
    <xdr:to>
      <xdr:col>20</xdr:col>
      <xdr:colOff>38100</xdr:colOff>
      <xdr:row>58</xdr:row>
      <xdr:rowOff>97021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93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113548</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71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69007</xdr:rowOff>
    </xdr:from>
    <xdr:to>
      <xdr:col>15</xdr:col>
      <xdr:colOff>50800</xdr:colOff>
      <xdr:row>58</xdr:row>
      <xdr:rowOff>92842</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10013107"/>
          <a:ext cx="889000" cy="2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2391</xdr:rowOff>
    </xdr:from>
    <xdr:to>
      <xdr:col>15</xdr:col>
      <xdr:colOff>101600</xdr:colOff>
      <xdr:row>58</xdr:row>
      <xdr:rowOff>103991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94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120518</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721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112970</xdr:rowOff>
    </xdr:from>
    <xdr:to>
      <xdr:col>10</xdr:col>
      <xdr:colOff>114300</xdr:colOff>
      <xdr:row>58</xdr:row>
      <xdr:rowOff>92842</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885620"/>
          <a:ext cx="889000" cy="151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169463</xdr:rowOff>
    </xdr:from>
    <xdr:to>
      <xdr:col>10</xdr:col>
      <xdr:colOff>165100</xdr:colOff>
      <xdr:row>58</xdr:row>
      <xdr:rowOff>99613</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94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116140</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71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140361</xdr:rowOff>
    </xdr:from>
    <xdr:to>
      <xdr:col>6</xdr:col>
      <xdr:colOff>38100</xdr:colOff>
      <xdr:row>58</xdr:row>
      <xdr:rowOff>70511</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913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61638</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10005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19869</xdr:rowOff>
    </xdr:from>
    <xdr:to>
      <xdr:col>24</xdr:col>
      <xdr:colOff>114300</xdr:colOff>
      <xdr:row>58</xdr:row>
      <xdr:rowOff>121469</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96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132185</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90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7669</xdr:rowOff>
    </xdr:from>
    <xdr:to>
      <xdr:col>20</xdr:col>
      <xdr:colOff>38100</xdr:colOff>
      <xdr:row>58</xdr:row>
      <xdr:rowOff>109269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951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100396</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10044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18207</xdr:rowOff>
    </xdr:from>
    <xdr:to>
      <xdr:col>15</xdr:col>
      <xdr:colOff>101600</xdr:colOff>
      <xdr:row>58</xdr:row>
      <xdr:rowOff>119807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962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110934</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10055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42042</xdr:rowOff>
    </xdr:from>
    <xdr:to>
      <xdr:col>10</xdr:col>
      <xdr:colOff>165100</xdr:colOff>
      <xdr:row>58</xdr:row>
      <xdr:rowOff>143642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986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134769</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10078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62170</xdr:rowOff>
    </xdr:from>
    <xdr:to>
      <xdr:col>6</xdr:col>
      <xdr:colOff>38100</xdr:colOff>
      <xdr:row>57</xdr:row>
      <xdr:rowOff>163770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8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8847</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9610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13780</xdr:rowOff>
    </xdr:from>
    <xdr:to>
      <xdr:col>24</xdr:col>
      <xdr:colOff>62865</xdr:colOff>
      <xdr:row>79</xdr:row>
      <xdr:rowOff>122318</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86730"/>
          <a:ext cx="1270" cy="148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126145</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670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122318</xdr:rowOff>
    </xdr:from>
    <xdr:to>
      <xdr:col>24</xdr:col>
      <xdr:colOff>152400</xdr:colOff>
      <xdr:row>79</xdr:row>
      <xdr:rowOff>122318</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66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131907</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61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334,025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13780</xdr:rowOff>
    </xdr:from>
    <xdr:to>
      <xdr:col>24</xdr:col>
      <xdr:colOff>152400</xdr:colOff>
      <xdr:row>71</xdr:row>
      <xdr:rowOff>13780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8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50287</xdr:rowOff>
    </xdr:from>
    <xdr:to>
      <xdr:col>24</xdr:col>
      <xdr:colOff>63500</xdr:colOff>
      <xdr:row>77</xdr:row>
      <xdr:rowOff>4149</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080487"/>
          <a:ext cx="838200" cy="125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95071</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12527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116644</xdr:rowOff>
    </xdr:from>
    <xdr:to>
      <xdr:col>24</xdr:col>
      <xdr:colOff>114300</xdr:colOff>
      <xdr:row>77</xdr:row>
      <xdr:rowOff>46794</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4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4149</xdr:rowOff>
    </xdr:from>
    <xdr:to>
      <xdr:col>19</xdr:col>
      <xdr:colOff>177800</xdr:colOff>
      <xdr:row>77</xdr:row>
      <xdr:rowOff>85849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205799"/>
          <a:ext cx="889000" cy="81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24923</xdr:rowOff>
    </xdr:from>
    <xdr:to>
      <xdr:col>20</xdr:col>
      <xdr:colOff>38100</xdr:colOff>
      <xdr:row>77</xdr:row>
      <xdr:rowOff>126523</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2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117650</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319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77453</xdr:rowOff>
    </xdr:from>
    <xdr:to>
      <xdr:col>15</xdr:col>
      <xdr:colOff>50800</xdr:colOff>
      <xdr:row>77</xdr:row>
      <xdr:rowOff>85849</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279103"/>
          <a:ext cx="889000" cy="8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86522</xdr:rowOff>
    </xdr:from>
    <xdr:to>
      <xdr:col>15</xdr:col>
      <xdr:colOff>101600</xdr:colOff>
      <xdr:row>78</xdr:row>
      <xdr:rowOff>16672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8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7799</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38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77453</xdr:rowOff>
    </xdr:from>
    <xdr:to>
      <xdr:col>10</xdr:col>
      <xdr:colOff>114300</xdr:colOff>
      <xdr:row>78</xdr:row>
      <xdr:rowOff>84013</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279103"/>
          <a:ext cx="889000" cy="178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47904</xdr:rowOff>
    </xdr:from>
    <xdr:to>
      <xdr:col>10</xdr:col>
      <xdr:colOff>165100</xdr:colOff>
      <xdr:row>77</xdr:row>
      <xdr:rowOff>149504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140631</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342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30500</xdr:rowOff>
    </xdr:from>
    <xdr:to>
      <xdr:col>6</xdr:col>
      <xdr:colOff>38100</xdr:colOff>
      <xdr:row>78</xdr:row>
      <xdr:rowOff>132100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0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148627</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178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170937</xdr:rowOff>
    </xdr:from>
    <xdr:to>
      <xdr:col>24</xdr:col>
      <xdr:colOff>114300</xdr:colOff>
      <xdr:row>76</xdr:row>
      <xdr:rowOff>101087</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02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22364</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881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124799</xdr:rowOff>
    </xdr:from>
    <xdr:to>
      <xdr:col>20</xdr:col>
      <xdr:colOff>38100</xdr:colOff>
      <xdr:row>77</xdr:row>
      <xdr:rowOff>54949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154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71475</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930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35049</xdr:rowOff>
    </xdr:from>
    <xdr:to>
      <xdr:col>15</xdr:col>
      <xdr:colOff>101600</xdr:colOff>
      <xdr:row>77</xdr:row>
      <xdr:rowOff>136649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236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153176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3011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26653</xdr:rowOff>
    </xdr:from>
    <xdr:to>
      <xdr:col>10</xdr:col>
      <xdr:colOff>165100</xdr:colOff>
      <xdr:row>77</xdr:row>
      <xdr:rowOff>128253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22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144780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3003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33213</xdr:rowOff>
    </xdr:from>
    <xdr:to>
      <xdr:col>6</xdr:col>
      <xdr:colOff>38100</xdr:colOff>
      <xdr:row>78</xdr:row>
      <xdr:rowOff>134813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40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125940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499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a:extLst>
            <a:ext uri="{FF2B5EF4-FFF2-40B4-BE49-F238E27FC236}">
              <a16:creationId xmlns:a16="http://schemas.microsoft.com/office/drawing/2014/main" id="{00000000-0008-0000-07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118010</xdr:rowOff>
    </xdr:from>
    <xdr:to>
      <xdr:col>24</xdr:col>
      <xdr:colOff>62865</xdr:colOff>
      <xdr:row>98</xdr:row>
      <xdr:rowOff>30731</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flipV="1">
          <a:off x="4633595" y="15548510"/>
          <a:ext cx="1270" cy="128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34558</xdr:rowOff>
    </xdr:from>
    <xdr:ext cx="534377" cy="259045"/>
    <xdr:sp macro="" textlink="">
      <xdr:nvSpPr>
        <xdr:cNvPr id="225" name="衛生費最小値テキスト">
          <a:extLst>
            <a:ext uri="{FF2B5EF4-FFF2-40B4-BE49-F238E27FC236}">
              <a16:creationId xmlns:a16="http://schemas.microsoft.com/office/drawing/2014/main" id="{00000000-0008-0000-0700-0000E1000000}"/>
            </a:ext>
          </a:extLst>
        </xdr:cNvPr>
        <xdr:cNvSpPr txBox="1"/>
      </xdr:nvSpPr>
      <xdr:spPr>
        <a:xfrm>
          <a:off x="4686300" y="1683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30731</xdr:rowOff>
    </xdr:from>
    <xdr:to>
      <xdr:col>24</xdr:col>
      <xdr:colOff>152400</xdr:colOff>
      <xdr:row>98</xdr:row>
      <xdr:rowOff>30731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6832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64687</xdr:rowOff>
    </xdr:from>
    <xdr:ext cx="599010" cy="259045"/>
    <xdr:sp macro="" textlink="">
      <xdr:nvSpPr>
        <xdr:cNvPr id="227" name="衛生費最大値テキスト">
          <a:extLst>
            <a:ext uri="{FF2B5EF4-FFF2-40B4-BE49-F238E27FC236}">
              <a16:creationId xmlns:a16="http://schemas.microsoft.com/office/drawing/2014/main" id="{00000000-0008-0000-0700-0000E3000000}"/>
            </a:ext>
          </a:extLst>
        </xdr:cNvPr>
        <xdr:cNvSpPr txBox="1"/>
      </xdr:nvSpPr>
      <xdr:spPr>
        <a:xfrm>
          <a:off x="4686300" y="153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304,744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118010</xdr:rowOff>
    </xdr:from>
    <xdr:to>
      <xdr:col>24</xdr:col>
      <xdr:colOff>152400</xdr:colOff>
      <xdr:row>90</xdr:row>
      <xdr:rowOff>118010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55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51918</xdr:rowOff>
    </xdr:from>
    <xdr:to>
      <xdr:col>24</xdr:col>
      <xdr:colOff>63500</xdr:colOff>
      <xdr:row>95</xdr:row>
      <xdr:rowOff>69236</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3797300" y="16339668"/>
          <a:ext cx="838200" cy="17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59811</xdr:rowOff>
    </xdr:from>
    <xdr:ext cx="534377" cy="259045"/>
    <xdr:sp macro="" textlink="">
      <xdr:nvSpPr>
        <xdr:cNvPr id="230" name="衛生費平均値テキスト">
          <a:extLst>
            <a:ext uri="{FF2B5EF4-FFF2-40B4-BE49-F238E27FC236}">
              <a16:creationId xmlns:a16="http://schemas.microsoft.com/office/drawing/2014/main" id="{00000000-0008-0000-0700-0000E6000000}"/>
            </a:ext>
          </a:extLst>
        </xdr:cNvPr>
        <xdr:cNvSpPr txBox="1"/>
      </xdr:nvSpPr>
      <xdr:spPr>
        <a:xfrm>
          <a:off x="4686300" y="16519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81384</xdr:rowOff>
    </xdr:from>
    <xdr:to>
      <xdr:col>24</xdr:col>
      <xdr:colOff>114300</xdr:colOff>
      <xdr:row>97</xdr:row>
      <xdr:rowOff>11534</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4584700" y="1654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51918</xdr:rowOff>
    </xdr:from>
    <xdr:to>
      <xdr:col>19</xdr:col>
      <xdr:colOff>177800</xdr:colOff>
      <xdr:row>95</xdr:row>
      <xdr:rowOff>93111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2908300" y="16339668"/>
          <a:ext cx="889000" cy="4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81837</xdr:rowOff>
    </xdr:from>
    <xdr:to>
      <xdr:col>20</xdr:col>
      <xdr:colOff>38100</xdr:colOff>
      <xdr:row>97</xdr:row>
      <xdr:rowOff>11987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3746500" y="1654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3114</xdr:rowOff>
    </xdr:from>
    <xdr:ext cx="534377"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3530111" y="1663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93111</xdr:rowOff>
    </xdr:from>
    <xdr:to>
      <xdr:col>15</xdr:col>
      <xdr:colOff>50800</xdr:colOff>
      <xdr:row>95</xdr:row>
      <xdr:rowOff>119893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019300" y="16380861"/>
          <a:ext cx="889000" cy="2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77725</xdr:rowOff>
    </xdr:from>
    <xdr:to>
      <xdr:col>15</xdr:col>
      <xdr:colOff>101600</xdr:colOff>
      <xdr:row>97</xdr:row>
      <xdr:rowOff>7875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2857500" y="1653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170452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2641111" y="16629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119893</xdr:rowOff>
    </xdr:from>
    <xdr:to>
      <xdr:col>10</xdr:col>
      <xdr:colOff>114300</xdr:colOff>
      <xdr:row>95</xdr:row>
      <xdr:rowOff>156718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1130300" y="16407643"/>
          <a:ext cx="889000" cy="36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90120</xdr:rowOff>
    </xdr:from>
    <xdr:to>
      <xdr:col>10</xdr:col>
      <xdr:colOff>165100</xdr:colOff>
      <xdr:row>97</xdr:row>
      <xdr:rowOff>20270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968500" y="1654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11397</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1752111" y="16642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116980</xdr:rowOff>
    </xdr:from>
    <xdr:to>
      <xdr:col>6</xdr:col>
      <xdr:colOff>38100</xdr:colOff>
      <xdr:row>97</xdr:row>
      <xdr:rowOff>47130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079500" y="165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38257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863111" y="16668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18436</xdr:rowOff>
    </xdr:from>
    <xdr:to>
      <xdr:col>24</xdr:col>
      <xdr:colOff>114300</xdr:colOff>
      <xdr:row>95</xdr:row>
      <xdr:rowOff>120036</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4584700" y="16306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41313</xdr:rowOff>
    </xdr:from>
    <xdr:ext cx="599010" cy="259045"/>
    <xdr:sp macro="" textlink="">
      <xdr:nvSpPr>
        <xdr:cNvPr id="249" name="衛生費該当値テキスト">
          <a:extLst>
            <a:ext uri="{FF2B5EF4-FFF2-40B4-BE49-F238E27FC236}">
              <a16:creationId xmlns:a16="http://schemas.microsoft.com/office/drawing/2014/main" id="{00000000-0008-0000-0700-0000F9000000}"/>
            </a:ext>
          </a:extLst>
        </xdr:cNvPr>
        <xdr:cNvSpPr txBox="1"/>
      </xdr:nvSpPr>
      <xdr:spPr>
        <a:xfrm>
          <a:off x="4686300" y="16157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1118</xdr:rowOff>
    </xdr:from>
    <xdr:to>
      <xdr:col>20</xdr:col>
      <xdr:colOff>38100</xdr:colOff>
      <xdr:row>95</xdr:row>
      <xdr:rowOff>102718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3746500" y="1628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119245</xdr:rowOff>
    </xdr:from>
    <xdr:ext cx="59901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497795" y="1606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42311</xdr:rowOff>
    </xdr:from>
    <xdr:to>
      <xdr:col>15</xdr:col>
      <xdr:colOff>101600</xdr:colOff>
      <xdr:row>95</xdr:row>
      <xdr:rowOff>143911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2857500" y="16330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160438</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608795" y="16105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69093</xdr:rowOff>
    </xdr:from>
    <xdr:to>
      <xdr:col>10</xdr:col>
      <xdr:colOff>165100</xdr:colOff>
      <xdr:row>95</xdr:row>
      <xdr:rowOff>170693</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968500" y="16356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15770</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719795" y="16132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105918</xdr:rowOff>
    </xdr:from>
    <xdr:to>
      <xdr:col>6</xdr:col>
      <xdr:colOff>38100</xdr:colOff>
      <xdr:row>96</xdr:row>
      <xdr:rowOff>36068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079500" y="1639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52595</xdr:rowOff>
    </xdr:from>
    <xdr:ext cx="59901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830795" y="1616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152654</xdr:rowOff>
    </xdr:from>
    <xdr:to>
      <xdr:col>54</xdr:col>
      <xdr:colOff>189865</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467604"/>
          <a:ext cx="127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99331</xdr:rowOff>
    </xdr:from>
    <xdr:ext cx="469744"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152654</xdr:rowOff>
    </xdr:from>
    <xdr:to>
      <xdr:col>55</xdr:col>
      <xdr:colOff>88900</xdr:colOff>
      <xdr:row>31</xdr:row>
      <xdr:rowOff>152654</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120269</xdr:rowOff>
    </xdr:from>
    <xdr:to>
      <xdr:col>55</xdr:col>
      <xdr:colOff>0</xdr:colOff>
      <xdr:row>37</xdr:row>
      <xdr:rowOff>32639</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5606669"/>
          <a:ext cx="838200" cy="769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153052</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4967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5207</xdr:rowOff>
    </xdr:from>
    <xdr:to>
      <xdr:col>50</xdr:col>
      <xdr:colOff>114300</xdr:colOff>
      <xdr:row>37</xdr:row>
      <xdr:rowOff>32639</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348857"/>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21463</xdr:rowOff>
    </xdr:from>
    <xdr:to>
      <xdr:col>50</xdr:col>
      <xdr:colOff>165100</xdr:colOff>
      <xdr:row>38</xdr:row>
      <xdr:rowOff>123063</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3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114190</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6292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45593</xdr:rowOff>
    </xdr:from>
    <xdr:to>
      <xdr:col>45</xdr:col>
      <xdr:colOff>177800</xdr:colOff>
      <xdr:row>37</xdr:row>
      <xdr:rowOff>5207</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217793"/>
          <a:ext cx="889000" cy="13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116857</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17" y="66319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45593</xdr:rowOff>
    </xdr:from>
    <xdr:to>
      <xdr:col>41</xdr:col>
      <xdr:colOff>50800</xdr:colOff>
      <xdr:row>37</xdr:row>
      <xdr:rowOff>35687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6972300" y="6217793"/>
          <a:ext cx="889000" cy="161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108585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99712</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614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97807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83017" y="6612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69469</xdr:rowOff>
    </xdr:from>
    <xdr:to>
      <xdr:col>55</xdr:col>
      <xdr:colOff>50800</xdr:colOff>
      <xdr:row>32</xdr:row>
      <xdr:rowOff>171069</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555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31</xdr:row>
      <xdr:rowOff>92346</xdr:rowOff>
    </xdr:from>
    <xdr:ext cx="469744"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5407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153289</xdr:rowOff>
    </xdr:from>
    <xdr:to>
      <xdr:col>50</xdr:col>
      <xdr:colOff>165100</xdr:colOff>
      <xdr:row>37</xdr:row>
      <xdr:rowOff>83439</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32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99966</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50017" y="61007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125857</xdr:rowOff>
    </xdr:from>
    <xdr:to>
      <xdr:col>46</xdr:col>
      <xdr:colOff>38100</xdr:colOff>
      <xdr:row>37</xdr:row>
      <xdr:rowOff>56007</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29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72534</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15428" y="6073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166243</xdr:rowOff>
    </xdr:from>
    <xdr:to>
      <xdr:col>41</xdr:col>
      <xdr:colOff>101600</xdr:colOff>
      <xdr:row>36</xdr:row>
      <xdr:rowOff>96393</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16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112920</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26428" y="5942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156337</xdr:rowOff>
    </xdr:from>
    <xdr:to>
      <xdr:col>36</xdr:col>
      <xdr:colOff>165100</xdr:colOff>
      <xdr:row>37</xdr:row>
      <xdr:rowOff>86487</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328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103014</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3017" y="61037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68163</xdr:rowOff>
    </xdr:from>
    <xdr:to>
      <xdr:col>54</xdr:col>
      <xdr:colOff>189865</xdr:colOff>
      <xdr:row>58</xdr:row>
      <xdr:rowOff>159733</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12113"/>
          <a:ext cx="1270" cy="1291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163560</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07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159733</xdr:rowOff>
    </xdr:from>
    <xdr:to>
      <xdr:col>55</xdr:col>
      <xdr:colOff>88900</xdr:colOff>
      <xdr:row>58</xdr:row>
      <xdr:rowOff>159733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03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14840</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58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176,888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68163</xdr:rowOff>
    </xdr:from>
    <xdr:to>
      <xdr:col>55</xdr:col>
      <xdr:colOff>88900</xdr:colOff>
      <xdr:row>51</xdr:row>
      <xdr:rowOff>68163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1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9527</xdr:rowOff>
    </xdr:from>
    <xdr:to>
      <xdr:col>55</xdr:col>
      <xdr:colOff>0</xdr:colOff>
      <xdr:row>55</xdr:row>
      <xdr:rowOff>11753</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9439277"/>
          <a:ext cx="838200" cy="2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49435</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650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71008</xdr:rowOff>
    </xdr:from>
    <xdr:to>
      <xdr:col>55</xdr:col>
      <xdr:colOff>50800</xdr:colOff>
      <xdr:row>57</xdr:row>
      <xdr:rowOff>1158</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67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142177</xdr:rowOff>
    </xdr:from>
    <xdr:to>
      <xdr:col>50</xdr:col>
      <xdr:colOff>114300</xdr:colOff>
      <xdr:row>55</xdr:row>
      <xdr:rowOff>9527</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8750300" y="9400477"/>
          <a:ext cx="889000" cy="38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78438</xdr:rowOff>
    </xdr:from>
    <xdr:to>
      <xdr:col>50</xdr:col>
      <xdr:colOff>165100</xdr:colOff>
      <xdr:row>57</xdr:row>
      <xdr:rowOff>8588</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67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171165</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772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142177</xdr:rowOff>
    </xdr:from>
    <xdr:to>
      <xdr:col>45</xdr:col>
      <xdr:colOff>177800</xdr:colOff>
      <xdr:row>55</xdr:row>
      <xdr:rowOff>126860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9400477"/>
          <a:ext cx="889000" cy="15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64394</xdr:rowOff>
    </xdr:from>
    <xdr:to>
      <xdr:col>46</xdr:col>
      <xdr:colOff>38100</xdr:colOff>
      <xdr:row>56</xdr:row>
      <xdr:rowOff>165994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66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157121</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758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126860</xdr:rowOff>
    </xdr:from>
    <xdr:to>
      <xdr:col>41</xdr:col>
      <xdr:colOff>50800</xdr:colOff>
      <xdr:row>56</xdr:row>
      <xdr:rowOff>34780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6972300" y="9556610"/>
          <a:ext cx="889000" cy="79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66916</xdr:rowOff>
    </xdr:from>
    <xdr:to>
      <xdr:col>41</xdr:col>
      <xdr:colOff>101600</xdr:colOff>
      <xdr:row>56</xdr:row>
      <xdr:rowOff>168516</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66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159643</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760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95765</xdr:rowOff>
    </xdr:from>
    <xdr:to>
      <xdr:col>36</xdr:col>
      <xdr:colOff>165100</xdr:colOff>
      <xdr:row>57</xdr:row>
      <xdr:rowOff>25915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69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17042</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789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132403</xdr:rowOff>
    </xdr:from>
    <xdr:to>
      <xdr:col>55</xdr:col>
      <xdr:colOff>50800</xdr:colOff>
      <xdr:row>55</xdr:row>
      <xdr:rowOff>62553</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39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155280</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24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130177</xdr:rowOff>
    </xdr:from>
    <xdr:to>
      <xdr:col>50</xdr:col>
      <xdr:colOff>165100</xdr:colOff>
      <xdr:row>55</xdr:row>
      <xdr:rowOff>60327</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388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76854</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9163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91377</xdr:rowOff>
    </xdr:from>
    <xdr:to>
      <xdr:col>46</xdr:col>
      <xdr:colOff>38100</xdr:colOff>
      <xdr:row>55</xdr:row>
      <xdr:rowOff>21527</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34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38054</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9124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76060</xdr:rowOff>
    </xdr:from>
    <xdr:to>
      <xdr:col>41</xdr:col>
      <xdr:colOff>101600</xdr:colOff>
      <xdr:row>56</xdr:row>
      <xdr:rowOff>6210</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505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22737</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9281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155430</xdr:rowOff>
    </xdr:from>
    <xdr:to>
      <xdr:col>36</xdr:col>
      <xdr:colOff>165100</xdr:colOff>
      <xdr:row>56</xdr:row>
      <xdr:rowOff>85580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58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102107</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936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21746</xdr:rowOff>
    </xdr:from>
    <xdr:to>
      <xdr:col>54</xdr:col>
      <xdr:colOff>189865</xdr:colOff>
      <xdr:row>79</xdr:row>
      <xdr:rowOff>95329</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94696"/>
          <a:ext cx="1270" cy="1445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99156</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64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95329</xdr:rowOff>
    </xdr:from>
    <xdr:to>
      <xdr:col>55</xdr:col>
      <xdr:colOff>88900</xdr:colOff>
      <xdr:row>79</xdr:row>
      <xdr:rowOff>95329</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639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139873</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96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21746</xdr:rowOff>
    </xdr:from>
    <xdr:to>
      <xdr:col>55</xdr:col>
      <xdr:colOff>88900</xdr:colOff>
      <xdr:row>71</xdr:row>
      <xdr:rowOff>21746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9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107249</xdr:rowOff>
    </xdr:from>
    <xdr:to>
      <xdr:col>55</xdr:col>
      <xdr:colOff>0</xdr:colOff>
      <xdr:row>78</xdr:row>
      <xdr:rowOff>163585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480349"/>
          <a:ext cx="838200" cy="56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132272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333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109395</xdr:rowOff>
    </xdr:from>
    <xdr:to>
      <xdr:col>55</xdr:col>
      <xdr:colOff>50800</xdr:colOff>
      <xdr:row>79</xdr:row>
      <xdr:rowOff>39545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48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102220</xdr:rowOff>
    </xdr:from>
    <xdr:to>
      <xdr:col>50</xdr:col>
      <xdr:colOff>114300</xdr:colOff>
      <xdr:row>78</xdr:row>
      <xdr:rowOff>107249</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475320"/>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110542</xdr:rowOff>
    </xdr:from>
    <xdr:to>
      <xdr:col>50</xdr:col>
      <xdr:colOff>165100</xdr:colOff>
      <xdr:row>79</xdr:row>
      <xdr:rowOff>40692</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48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31819</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576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102220</xdr:rowOff>
    </xdr:from>
    <xdr:to>
      <xdr:col>45</xdr:col>
      <xdr:colOff>177800</xdr:colOff>
      <xdr:row>78</xdr:row>
      <xdr:rowOff>147045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475320"/>
          <a:ext cx="889000" cy="44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107355</xdr:rowOff>
    </xdr:from>
    <xdr:to>
      <xdr:col>46</xdr:col>
      <xdr:colOff>38100</xdr:colOff>
      <xdr:row>79</xdr:row>
      <xdr:rowOff>37505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4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28632</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573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147045</xdr:rowOff>
    </xdr:from>
    <xdr:to>
      <xdr:col>41</xdr:col>
      <xdr:colOff>50800</xdr:colOff>
      <xdr:row>78</xdr:row>
      <xdr:rowOff>148772</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972300" y="13520145"/>
          <a:ext cx="889000" cy="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113322</xdr:rowOff>
    </xdr:from>
    <xdr:to>
      <xdr:col>41</xdr:col>
      <xdr:colOff>101600</xdr:colOff>
      <xdr:row>79</xdr:row>
      <xdr:rowOff>43472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48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34599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579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116450</xdr:rowOff>
    </xdr:from>
    <xdr:to>
      <xdr:col>36</xdr:col>
      <xdr:colOff>165100</xdr:colOff>
      <xdr:row>79</xdr:row>
      <xdr:rowOff>46600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4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37727</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582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112785</xdr:rowOff>
    </xdr:from>
    <xdr:to>
      <xdr:col>55</xdr:col>
      <xdr:colOff>50800</xdr:colOff>
      <xdr:row>79</xdr:row>
      <xdr:rowOff>42935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48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87822</xdr:rowOff>
    </xdr:from>
    <xdr:ext cx="534377"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460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56449</xdr:rowOff>
    </xdr:from>
    <xdr:to>
      <xdr:col>50</xdr:col>
      <xdr:colOff>165100</xdr:colOff>
      <xdr:row>78</xdr:row>
      <xdr:rowOff>158049</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42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3126</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372111" y="13204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51420</xdr:rowOff>
    </xdr:from>
    <xdr:to>
      <xdr:col>46</xdr:col>
      <xdr:colOff>38100</xdr:colOff>
      <xdr:row>78</xdr:row>
      <xdr:rowOff>153020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42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169547</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199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96245</xdr:rowOff>
    </xdr:from>
    <xdr:to>
      <xdr:col>41</xdr:col>
      <xdr:colOff>101600</xdr:colOff>
      <xdr:row>79</xdr:row>
      <xdr:rowOff>26395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46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42922</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244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97972</xdr:rowOff>
    </xdr:from>
    <xdr:to>
      <xdr:col>36</xdr:col>
      <xdr:colOff>165100</xdr:colOff>
      <xdr:row>79</xdr:row>
      <xdr:rowOff>28122</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47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44649</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24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146033</xdr:rowOff>
    </xdr:from>
    <xdr:to>
      <xdr:col>54</xdr:col>
      <xdr:colOff>189865</xdr:colOff>
      <xdr:row>98</xdr:row>
      <xdr:rowOff>84958</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576533"/>
          <a:ext cx="1270" cy="131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88785</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89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84958</xdr:rowOff>
    </xdr:from>
    <xdr:to>
      <xdr:col>55</xdr:col>
      <xdr:colOff>88900</xdr:colOff>
      <xdr:row>98</xdr:row>
      <xdr:rowOff>84958</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887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35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597,230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146033</xdr:rowOff>
    </xdr:from>
    <xdr:to>
      <xdr:col>55</xdr:col>
      <xdr:colOff>88900</xdr:colOff>
      <xdr:row>90</xdr:row>
      <xdr:rowOff>146033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576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53094</xdr:rowOff>
    </xdr:from>
    <xdr:to>
      <xdr:col>55</xdr:col>
      <xdr:colOff>0</xdr:colOff>
      <xdr:row>97</xdr:row>
      <xdr:rowOff>53907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683744"/>
          <a:ext cx="838200" cy="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167763</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6269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17886</xdr:rowOff>
    </xdr:from>
    <xdr:to>
      <xdr:col>55</xdr:col>
      <xdr:colOff>50800</xdr:colOff>
      <xdr:row>97</xdr:row>
      <xdr:rowOff>119486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64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53907</xdr:rowOff>
    </xdr:from>
    <xdr:to>
      <xdr:col>50</xdr:col>
      <xdr:colOff>114300</xdr:colOff>
      <xdr:row>97</xdr:row>
      <xdr:rowOff>68921</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684557"/>
          <a:ext cx="889000" cy="15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40367</xdr:rowOff>
    </xdr:from>
    <xdr:to>
      <xdr:col>50</xdr:col>
      <xdr:colOff>165100</xdr:colOff>
      <xdr:row>97</xdr:row>
      <xdr:rowOff>141967</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67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133094</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763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58054</xdr:rowOff>
    </xdr:from>
    <xdr:to>
      <xdr:col>45</xdr:col>
      <xdr:colOff>177800</xdr:colOff>
      <xdr:row>97</xdr:row>
      <xdr:rowOff>68921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688704"/>
          <a:ext cx="889000" cy="1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53234</xdr:rowOff>
    </xdr:from>
    <xdr:to>
      <xdr:col>46</xdr:col>
      <xdr:colOff>38100</xdr:colOff>
      <xdr:row>97</xdr:row>
      <xdr:rowOff>154834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683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145961</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77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58054</xdr:rowOff>
    </xdr:from>
    <xdr:to>
      <xdr:col>41</xdr:col>
      <xdr:colOff>50800</xdr:colOff>
      <xdr:row>97</xdr:row>
      <xdr:rowOff>63278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688704"/>
          <a:ext cx="889000" cy="5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44625</xdr:rowOff>
    </xdr:from>
    <xdr:to>
      <xdr:col>41</xdr:col>
      <xdr:colOff>101600</xdr:colOff>
      <xdr:row>97</xdr:row>
      <xdr:rowOff>146225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67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137352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76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51974</xdr:rowOff>
    </xdr:from>
    <xdr:to>
      <xdr:col>36</xdr:col>
      <xdr:colOff>165100</xdr:colOff>
      <xdr:row>97</xdr:row>
      <xdr:rowOff>153574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8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144701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77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2294</xdr:rowOff>
    </xdr:from>
    <xdr:to>
      <xdr:col>55</xdr:col>
      <xdr:colOff>50800</xdr:colOff>
      <xdr:row>97</xdr:row>
      <xdr:rowOff>103894</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63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25171</xdr:rowOff>
    </xdr:from>
    <xdr:ext cx="599010"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484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3107</xdr:rowOff>
    </xdr:from>
    <xdr:to>
      <xdr:col>50</xdr:col>
      <xdr:colOff>165100</xdr:colOff>
      <xdr:row>97</xdr:row>
      <xdr:rowOff>104707</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63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121234</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39795" y="1640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18121</xdr:rowOff>
    </xdr:from>
    <xdr:to>
      <xdr:col>46</xdr:col>
      <xdr:colOff>38100</xdr:colOff>
      <xdr:row>97</xdr:row>
      <xdr:rowOff>119721</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648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136248</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50795" y="16423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7254</xdr:rowOff>
    </xdr:from>
    <xdr:to>
      <xdr:col>41</xdr:col>
      <xdr:colOff>101600</xdr:colOff>
      <xdr:row>97</xdr:row>
      <xdr:rowOff>108854</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63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125381</xdr:rowOff>
    </xdr:from>
    <xdr:ext cx="59901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61795" y="16413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12478</xdr:rowOff>
    </xdr:from>
    <xdr:to>
      <xdr:col>36</xdr:col>
      <xdr:colOff>165100</xdr:colOff>
      <xdr:row>97</xdr:row>
      <xdr:rowOff>114078</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64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130605</xdr:rowOff>
    </xdr:from>
    <xdr:ext cx="59901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672795" y="16418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20032</xdr:rowOff>
    </xdr:from>
    <xdr:to>
      <xdr:col>85</xdr:col>
      <xdr:colOff>126364</xdr:colOff>
      <xdr:row>38</xdr:row>
      <xdr:rowOff>53897</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163532"/>
          <a:ext cx="1269" cy="1405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57724</xdr:rowOff>
    </xdr:from>
    <xdr:ext cx="534377" cy="259045"/>
    <xdr:sp macro="" textlink="">
      <xdr:nvSpPr>
        <xdr:cNvPr id="508" name="消防費最小値テキスト">
          <a:extLst>
            <a:ext uri="{FF2B5EF4-FFF2-40B4-BE49-F238E27FC236}">
              <a16:creationId xmlns:a16="http://schemas.microsoft.com/office/drawing/2014/main" id="{00000000-0008-0000-0700-0000FC010000}"/>
            </a:ext>
          </a:extLst>
        </xdr:cNvPr>
        <xdr:cNvSpPr txBox="1"/>
      </xdr:nvSpPr>
      <xdr:spPr>
        <a:xfrm>
          <a:off x="16370300" y="657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53897</xdr:rowOff>
    </xdr:from>
    <xdr:to>
      <xdr:col>86</xdr:col>
      <xdr:colOff>25400</xdr:colOff>
      <xdr:row>38</xdr:row>
      <xdr:rowOff>53897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568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138159</xdr:rowOff>
    </xdr:from>
    <xdr:ext cx="599010" cy="259045"/>
    <xdr:sp macro="" textlink="">
      <xdr:nvSpPr>
        <xdr:cNvPr id="510" name="消防費最大値テキスト">
          <a:extLst>
            <a:ext uri="{FF2B5EF4-FFF2-40B4-BE49-F238E27FC236}">
              <a16:creationId xmlns:a16="http://schemas.microsoft.com/office/drawing/2014/main" id="{00000000-0008-0000-0700-0000FE010000}"/>
            </a:ext>
          </a:extLst>
        </xdr:cNvPr>
        <xdr:cNvSpPr txBox="1"/>
      </xdr:nvSpPr>
      <xdr:spPr>
        <a:xfrm>
          <a:off x="16370300" y="4938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326,174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20032</xdr:rowOff>
    </xdr:from>
    <xdr:to>
      <xdr:col>86</xdr:col>
      <xdr:colOff>25400</xdr:colOff>
      <xdr:row>30</xdr:row>
      <xdr:rowOff>20032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16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131740</xdr:rowOff>
    </xdr:from>
    <xdr:to>
      <xdr:col>85</xdr:col>
      <xdr:colOff>127000</xdr:colOff>
      <xdr:row>37</xdr:row>
      <xdr:rowOff>139394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5481300" y="6475390"/>
          <a:ext cx="838200" cy="7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92264</xdr:rowOff>
    </xdr:from>
    <xdr:ext cx="534377" cy="259045"/>
    <xdr:sp macro="" textlink="">
      <xdr:nvSpPr>
        <xdr:cNvPr id="513" name="消防費平均値テキスト">
          <a:extLst>
            <a:ext uri="{FF2B5EF4-FFF2-40B4-BE49-F238E27FC236}">
              <a16:creationId xmlns:a16="http://schemas.microsoft.com/office/drawing/2014/main" id="{00000000-0008-0000-0700-000001020000}"/>
            </a:ext>
          </a:extLst>
        </xdr:cNvPr>
        <xdr:cNvSpPr txBox="1"/>
      </xdr:nvSpPr>
      <xdr:spPr>
        <a:xfrm>
          <a:off x="16370300" y="6264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69387</xdr:rowOff>
    </xdr:from>
    <xdr:to>
      <xdr:col>85</xdr:col>
      <xdr:colOff>177800</xdr:colOff>
      <xdr:row>37</xdr:row>
      <xdr:rowOff>170986</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4130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85444</xdr:rowOff>
    </xdr:from>
    <xdr:to>
      <xdr:col>81</xdr:col>
      <xdr:colOff>50800</xdr:colOff>
      <xdr:row>37</xdr:row>
      <xdr:rowOff>139394</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4592300" y="6429094"/>
          <a:ext cx="889000" cy="53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97560</xdr:rowOff>
    </xdr:from>
    <xdr:to>
      <xdr:col>81</xdr:col>
      <xdr:colOff>101600</xdr:colOff>
      <xdr:row>38</xdr:row>
      <xdr:rowOff>27710</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4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18836</xdr:rowOff>
    </xdr:from>
    <xdr:ext cx="534377"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14111" y="6533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85444</xdr:rowOff>
    </xdr:from>
    <xdr:to>
      <xdr:col>76</xdr:col>
      <xdr:colOff>114300</xdr:colOff>
      <xdr:row>38</xdr:row>
      <xdr:rowOff>9087</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3703300" y="6429094"/>
          <a:ext cx="889000" cy="95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101226</xdr:rowOff>
    </xdr:from>
    <xdr:to>
      <xdr:col>76</xdr:col>
      <xdr:colOff>165100</xdr:colOff>
      <xdr:row>38</xdr:row>
      <xdr:rowOff>31376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44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22503</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5111" y="6537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1205</xdr:rowOff>
    </xdr:from>
    <xdr:to>
      <xdr:col>71</xdr:col>
      <xdr:colOff>177800</xdr:colOff>
      <xdr:row>38</xdr:row>
      <xdr:rowOff>9087</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2814300" y="6516305"/>
          <a:ext cx="889000" cy="7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110105</xdr:rowOff>
    </xdr:from>
    <xdr:to>
      <xdr:col>72</xdr:col>
      <xdr:colOff>38100</xdr:colOff>
      <xdr:row>38</xdr:row>
      <xdr:rowOff>40255</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5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56782</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6111" y="6228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73849</xdr:rowOff>
    </xdr:from>
    <xdr:to>
      <xdr:col>67</xdr:col>
      <xdr:colOff>101600</xdr:colOff>
      <xdr:row>38</xdr:row>
      <xdr:rowOff>3999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17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20526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7111" y="619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80940</xdr:rowOff>
    </xdr:from>
    <xdr:to>
      <xdr:col>85</xdr:col>
      <xdr:colOff>177800</xdr:colOff>
      <xdr:row>38</xdr:row>
      <xdr:rowOff>11090</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642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47814</xdr:rowOff>
    </xdr:from>
    <xdr:ext cx="534377" cy="259045"/>
    <xdr:sp macro="" textlink="">
      <xdr:nvSpPr>
        <xdr:cNvPr id="532" name="消防費該当値テキスト">
          <a:extLst>
            <a:ext uri="{FF2B5EF4-FFF2-40B4-BE49-F238E27FC236}">
              <a16:creationId xmlns:a16="http://schemas.microsoft.com/office/drawing/2014/main" id="{00000000-0008-0000-0700-000014020000}"/>
            </a:ext>
          </a:extLst>
        </xdr:cNvPr>
        <xdr:cNvSpPr txBox="1"/>
      </xdr:nvSpPr>
      <xdr:spPr>
        <a:xfrm>
          <a:off x="16370300" y="6391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88594</xdr:rowOff>
    </xdr:from>
    <xdr:to>
      <xdr:col>81</xdr:col>
      <xdr:colOff>101600</xdr:colOff>
      <xdr:row>38</xdr:row>
      <xdr:rowOff>18744</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643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35271</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4111" y="6207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34644</xdr:rowOff>
    </xdr:from>
    <xdr:to>
      <xdr:col>76</xdr:col>
      <xdr:colOff>165100</xdr:colOff>
      <xdr:row>37</xdr:row>
      <xdr:rowOff>136244</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6378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152771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153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129737</xdr:rowOff>
    </xdr:from>
    <xdr:to>
      <xdr:col>72</xdr:col>
      <xdr:colOff>38100</xdr:colOff>
      <xdr:row>38</xdr:row>
      <xdr:rowOff>59887</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6473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51014</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566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121855</xdr:rowOff>
    </xdr:from>
    <xdr:to>
      <xdr:col>67</xdr:col>
      <xdr:colOff>101600</xdr:colOff>
      <xdr:row>38</xdr:row>
      <xdr:rowOff>52005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646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43132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558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98232</xdr:rowOff>
    </xdr:from>
    <xdr:to>
      <xdr:col>85</xdr:col>
      <xdr:colOff>126364</xdr:colOff>
      <xdr:row>58</xdr:row>
      <xdr:rowOff>133979</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670732"/>
          <a:ext cx="1269" cy="1407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137806</xdr:rowOff>
    </xdr:from>
    <xdr:ext cx="534377" cy="259045"/>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10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133979</xdr:rowOff>
    </xdr:from>
    <xdr:to>
      <xdr:col>86</xdr:col>
      <xdr:colOff>25400</xdr:colOff>
      <xdr:row>58</xdr:row>
      <xdr:rowOff>133979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10078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44909</xdr:rowOff>
    </xdr:from>
    <xdr:ext cx="599010" cy="2590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445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98232</xdr:rowOff>
    </xdr:from>
    <xdr:to>
      <xdr:col>86</xdr:col>
      <xdr:colOff>25400</xdr:colOff>
      <xdr:row>50</xdr:row>
      <xdr:rowOff>98232</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64291</xdr:rowOff>
    </xdr:from>
    <xdr:to>
      <xdr:col>85</xdr:col>
      <xdr:colOff>127000</xdr:colOff>
      <xdr:row>57</xdr:row>
      <xdr:rowOff>80813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9836941"/>
          <a:ext cx="838200" cy="1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48461</xdr:rowOff>
    </xdr:from>
    <xdr:ext cx="534377" cy="259045"/>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9821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70034</xdr:rowOff>
    </xdr:from>
    <xdr:to>
      <xdr:col>85</xdr:col>
      <xdr:colOff>177800</xdr:colOff>
      <xdr:row>58</xdr:row>
      <xdr:rowOff>184</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984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80813</xdr:rowOff>
    </xdr:from>
    <xdr:to>
      <xdr:col>81</xdr:col>
      <xdr:colOff>50800</xdr:colOff>
      <xdr:row>57</xdr:row>
      <xdr:rowOff>159627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4592300" y="9853463"/>
          <a:ext cx="889000" cy="78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70726</xdr:rowOff>
    </xdr:from>
    <xdr:to>
      <xdr:col>81</xdr:col>
      <xdr:colOff>101600</xdr:colOff>
      <xdr:row>58</xdr:row>
      <xdr:rowOff>876</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163453</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4111" y="9936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146130</xdr:rowOff>
    </xdr:from>
    <xdr:to>
      <xdr:col>76</xdr:col>
      <xdr:colOff>114300</xdr:colOff>
      <xdr:row>57</xdr:row>
      <xdr:rowOff>159627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3703300" y="9918780"/>
          <a:ext cx="889000" cy="13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95765</xdr:rowOff>
    </xdr:from>
    <xdr:to>
      <xdr:col>76</xdr:col>
      <xdr:colOff>165100</xdr:colOff>
      <xdr:row>58</xdr:row>
      <xdr:rowOff>25915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8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42442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5111" y="964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105932</xdr:rowOff>
    </xdr:from>
    <xdr:to>
      <xdr:col>71</xdr:col>
      <xdr:colOff>177800</xdr:colOff>
      <xdr:row>57</xdr:row>
      <xdr:rowOff>146130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814300" y="9878582"/>
          <a:ext cx="889000" cy="4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118386</xdr:rowOff>
    </xdr:from>
    <xdr:to>
      <xdr:col>72</xdr:col>
      <xdr:colOff>38100</xdr:colOff>
      <xdr:row>58</xdr:row>
      <xdr:rowOff>48536</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89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39663</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6111" y="9983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131054</xdr:rowOff>
    </xdr:from>
    <xdr:to>
      <xdr:col>67</xdr:col>
      <xdr:colOff>101600</xdr:colOff>
      <xdr:row>58</xdr:row>
      <xdr:rowOff>61204</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90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52331</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7111" y="9996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13491</xdr:rowOff>
    </xdr:from>
    <xdr:to>
      <xdr:col>85</xdr:col>
      <xdr:colOff>177800</xdr:colOff>
      <xdr:row>57</xdr:row>
      <xdr:rowOff>115091</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978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36368</xdr:rowOff>
    </xdr:from>
    <xdr:ext cx="599010" cy="259045"/>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9637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30013</xdr:rowOff>
    </xdr:from>
    <xdr:to>
      <xdr:col>81</xdr:col>
      <xdr:colOff>101600</xdr:colOff>
      <xdr:row>57</xdr:row>
      <xdr:rowOff>131613</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80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148140</xdr:rowOff>
    </xdr:from>
    <xdr:ext cx="59901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181795" y="9577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108827</xdr:rowOff>
    </xdr:from>
    <xdr:to>
      <xdr:col>76</xdr:col>
      <xdr:colOff>165100</xdr:colOff>
      <xdr:row>58</xdr:row>
      <xdr:rowOff>38977</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988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30104</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5111" y="9974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95330</xdr:rowOff>
    </xdr:from>
    <xdr:to>
      <xdr:col>72</xdr:col>
      <xdr:colOff>38100</xdr:colOff>
      <xdr:row>58</xdr:row>
      <xdr:rowOff>25480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986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42007</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964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55132</xdr:rowOff>
    </xdr:from>
    <xdr:to>
      <xdr:col>67</xdr:col>
      <xdr:colOff>101600</xdr:colOff>
      <xdr:row>57</xdr:row>
      <xdr:rowOff>156732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82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1809</xdr:rowOff>
    </xdr:from>
    <xdr:ext cx="59901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14795" y="9603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3189</xdr:rowOff>
    </xdr:from>
    <xdr:to>
      <xdr:col>85</xdr:col>
      <xdr:colOff>126364</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004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121316</xdr:rowOff>
    </xdr:from>
    <xdr:ext cx="599010"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17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3189</xdr:rowOff>
    </xdr:from>
    <xdr:to>
      <xdr:col>86</xdr:col>
      <xdr:colOff>25400</xdr:colOff>
      <xdr:row>70</xdr:row>
      <xdr:rowOff>3189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00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130491</xdr:rowOff>
    </xdr:from>
    <xdr:to>
      <xdr:col>85</xdr:col>
      <xdr:colOff>127000</xdr:colOff>
      <xdr:row>78</xdr:row>
      <xdr:rowOff>135677</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5481300" y="13160691"/>
          <a:ext cx="838200" cy="348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126846</xdr:rowOff>
    </xdr:from>
    <xdr:ext cx="534377"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328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148419</xdr:rowOff>
    </xdr:from>
    <xdr:to>
      <xdr:col>85</xdr:col>
      <xdr:colOff>177800</xdr:colOff>
      <xdr:row>78</xdr:row>
      <xdr:rowOff>78569</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3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135677</xdr:rowOff>
    </xdr:from>
    <xdr:to>
      <xdr:col>81</xdr:col>
      <xdr:colOff>50800</xdr:colOff>
      <xdr:row>78</xdr:row>
      <xdr:rowOff>137331</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592300" y="13508777"/>
          <a:ext cx="889000" cy="1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119687</xdr:rowOff>
    </xdr:from>
    <xdr:to>
      <xdr:col>81</xdr:col>
      <xdr:colOff>101600</xdr:colOff>
      <xdr:row>78</xdr:row>
      <xdr:rowOff>49837</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32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66364</xdr:rowOff>
    </xdr:from>
    <xdr:ext cx="534377"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14111" y="1309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120524</xdr:rowOff>
    </xdr:from>
    <xdr:to>
      <xdr:col>76</xdr:col>
      <xdr:colOff>114300</xdr:colOff>
      <xdr:row>78</xdr:row>
      <xdr:rowOff>137331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3703300" y="13493624"/>
          <a:ext cx="889000" cy="16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132004</xdr:rowOff>
    </xdr:from>
    <xdr:to>
      <xdr:col>76</xdr:col>
      <xdr:colOff>165100</xdr:colOff>
      <xdr:row>78</xdr:row>
      <xdr:rowOff>62154</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3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78681</xdr:rowOff>
    </xdr:from>
    <xdr:ext cx="534377"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25111" y="1310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120524</xdr:rowOff>
    </xdr:from>
    <xdr:to>
      <xdr:col>71</xdr:col>
      <xdr:colOff>177800</xdr:colOff>
      <xdr:row>78</xdr:row>
      <xdr:rowOff>132961</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2814300" y="13493624"/>
          <a:ext cx="889000" cy="12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160150</xdr:rowOff>
    </xdr:from>
    <xdr:to>
      <xdr:col>72</xdr:col>
      <xdr:colOff>38100</xdr:colOff>
      <xdr:row>78</xdr:row>
      <xdr:rowOff>90300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6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106827</xdr:rowOff>
    </xdr:from>
    <xdr:ext cx="534377"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36111" y="13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165683</xdr:rowOff>
    </xdr:from>
    <xdr:to>
      <xdr:col>67</xdr:col>
      <xdr:colOff>101600</xdr:colOff>
      <xdr:row>78</xdr:row>
      <xdr:rowOff>95833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36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112360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47111" y="13142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79691</xdr:rowOff>
    </xdr:from>
    <xdr:to>
      <xdr:col>85</xdr:col>
      <xdr:colOff>177800</xdr:colOff>
      <xdr:row>77</xdr:row>
      <xdr:rowOff>9841</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10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102569</xdr:rowOff>
    </xdr:from>
    <xdr:ext cx="534377"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2961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84877</xdr:rowOff>
    </xdr:from>
    <xdr:to>
      <xdr:col>81</xdr:col>
      <xdr:colOff>101600</xdr:colOff>
      <xdr:row>79</xdr:row>
      <xdr:rowOff>15027</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45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6154</xdr:rowOff>
    </xdr:from>
    <xdr:ext cx="378565"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2017" y="13550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86531</xdr:rowOff>
    </xdr:from>
    <xdr:to>
      <xdr:col>76</xdr:col>
      <xdr:colOff>165100</xdr:colOff>
      <xdr:row>79</xdr:row>
      <xdr:rowOff>16681</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459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7808</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3017" y="135523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69724</xdr:rowOff>
    </xdr:from>
    <xdr:to>
      <xdr:col>72</xdr:col>
      <xdr:colOff>38100</xdr:colOff>
      <xdr:row>78</xdr:row>
      <xdr:rowOff>171324</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44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162451</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535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82161</xdr:rowOff>
    </xdr:from>
    <xdr:to>
      <xdr:col>67</xdr:col>
      <xdr:colOff>101600</xdr:colOff>
      <xdr:row>79</xdr:row>
      <xdr:rowOff>12311</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45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3438</xdr:rowOff>
    </xdr:from>
    <xdr:ext cx="378565"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5017" y="13547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113257</xdr:rowOff>
    </xdr:from>
    <xdr:to>
      <xdr:col>85</xdr:col>
      <xdr:colOff>126364</xdr:colOff>
      <xdr:row>98</xdr:row>
      <xdr:rowOff>14639</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543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18466</xdr:rowOff>
    </xdr:from>
    <xdr:ext cx="469744"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82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14639</xdr:rowOff>
    </xdr:from>
    <xdr:to>
      <xdr:col>86</xdr:col>
      <xdr:colOff>25400</xdr:colOff>
      <xdr:row>98</xdr:row>
      <xdr:rowOff>14639</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81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59934</xdr:rowOff>
    </xdr:from>
    <xdr:ext cx="599010"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31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224,627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113257</xdr:rowOff>
    </xdr:from>
    <xdr:to>
      <xdr:col>86</xdr:col>
      <xdr:colOff>25400</xdr:colOff>
      <xdr:row>90</xdr:row>
      <xdr:rowOff>113257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543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150433</xdr:rowOff>
    </xdr:from>
    <xdr:to>
      <xdr:col>85</xdr:col>
      <xdr:colOff>127000</xdr:colOff>
      <xdr:row>95</xdr:row>
      <xdr:rowOff>154639</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5481300" y="16266733"/>
          <a:ext cx="838200" cy="175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148359</xdr:rowOff>
    </xdr:from>
    <xdr:ext cx="534377"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264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169932</xdr:rowOff>
    </xdr:from>
    <xdr:to>
      <xdr:col>85</xdr:col>
      <xdr:colOff>177800</xdr:colOff>
      <xdr:row>95</xdr:row>
      <xdr:rowOff>100082</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28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1756</xdr:rowOff>
    </xdr:from>
    <xdr:to>
      <xdr:col>81</xdr:col>
      <xdr:colOff>50800</xdr:colOff>
      <xdr:row>95</xdr:row>
      <xdr:rowOff>154639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4592300" y="16289506"/>
          <a:ext cx="889000" cy="152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2694</xdr:rowOff>
    </xdr:from>
    <xdr:to>
      <xdr:col>81</xdr:col>
      <xdr:colOff>101600</xdr:colOff>
      <xdr:row>95</xdr:row>
      <xdr:rowOff>104294</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29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120821</xdr:rowOff>
    </xdr:from>
    <xdr:ext cx="534377"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4111" y="1606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1756</xdr:rowOff>
    </xdr:from>
    <xdr:to>
      <xdr:col>76</xdr:col>
      <xdr:colOff>114300</xdr:colOff>
      <xdr:row>95</xdr:row>
      <xdr:rowOff>24702</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3703300" y="16289506"/>
          <a:ext cx="889000" cy="22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169847</xdr:rowOff>
    </xdr:from>
    <xdr:to>
      <xdr:col>76</xdr:col>
      <xdr:colOff>165100</xdr:colOff>
      <xdr:row>95</xdr:row>
      <xdr:rowOff>99997</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28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91124</xdr:rowOff>
    </xdr:from>
    <xdr:ext cx="534377"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5111" y="16378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24702</xdr:rowOff>
    </xdr:from>
    <xdr:to>
      <xdr:col>71</xdr:col>
      <xdr:colOff>177800</xdr:colOff>
      <xdr:row>95</xdr:row>
      <xdr:rowOff>104622</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312452"/>
          <a:ext cx="889000" cy="79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21349</xdr:rowOff>
    </xdr:from>
    <xdr:to>
      <xdr:col>72</xdr:col>
      <xdr:colOff>38100</xdr:colOff>
      <xdr:row>95</xdr:row>
      <xdr:rowOff>122949</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0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114076</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6111" y="16401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48437</xdr:rowOff>
    </xdr:from>
    <xdr:to>
      <xdr:col>67</xdr:col>
      <xdr:colOff>101600</xdr:colOff>
      <xdr:row>95</xdr:row>
      <xdr:rowOff>150037</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3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166564</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7111" y="1611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99633</xdr:rowOff>
    </xdr:from>
    <xdr:to>
      <xdr:col>85</xdr:col>
      <xdr:colOff>177800</xdr:colOff>
      <xdr:row>95</xdr:row>
      <xdr:rowOff>29783</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21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122510</xdr:rowOff>
    </xdr:from>
    <xdr:ext cx="534377"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067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103839</xdr:rowOff>
    </xdr:from>
    <xdr:to>
      <xdr:col>81</xdr:col>
      <xdr:colOff>101600</xdr:colOff>
      <xdr:row>96</xdr:row>
      <xdr:rowOff>33989</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391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25116</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6484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122406</xdr:rowOff>
    </xdr:from>
    <xdr:to>
      <xdr:col>76</xdr:col>
      <xdr:colOff>165100</xdr:colOff>
      <xdr:row>95</xdr:row>
      <xdr:rowOff>52556</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238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69083</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01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145352</xdr:rowOff>
    </xdr:from>
    <xdr:to>
      <xdr:col>72</xdr:col>
      <xdr:colOff>38100</xdr:colOff>
      <xdr:row>95</xdr:row>
      <xdr:rowOff>75502</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26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92029</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6036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53822</xdr:rowOff>
    </xdr:from>
    <xdr:to>
      <xdr:col>67</xdr:col>
      <xdr:colOff>101600</xdr:colOff>
      <xdr:row>95</xdr:row>
      <xdr:rowOff>155422</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34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146549</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643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131882</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446832"/>
          <a:ext cx="1269" cy="120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160631</xdr:rowOff>
    </xdr:from>
    <xdr:ext cx="249299" cy="259045"/>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5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78559</xdr:rowOff>
    </xdr:from>
    <xdr:ext cx="534377" cy="259045"/>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522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131882</xdr:rowOff>
    </xdr:from>
    <xdr:to>
      <xdr:col>116</xdr:col>
      <xdr:colOff>152400</xdr:colOff>
      <xdr:row>31</xdr:row>
      <xdr:rowOff>131882</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446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78081</xdr:rowOff>
    </xdr:from>
    <xdr:ext cx="378565" cy="259045"/>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217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55204</xdr:rowOff>
    </xdr:from>
    <xdr:to>
      <xdr:col>116</xdr:col>
      <xdr:colOff>114300</xdr:colOff>
      <xdr:row>38</xdr:row>
      <xdr:rowOff>156804</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7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46426</xdr:rowOff>
    </xdr:from>
    <xdr:to>
      <xdr:col>112</xdr:col>
      <xdr:colOff>38100</xdr:colOff>
      <xdr:row>38</xdr:row>
      <xdr:rowOff>148026</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164553</xdr:rowOff>
    </xdr:from>
    <xdr:ext cx="378565"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17" y="6336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70886</xdr:rowOff>
    </xdr:from>
    <xdr:to>
      <xdr:col>107</xdr:col>
      <xdr:colOff>101600</xdr:colOff>
      <xdr:row>39</xdr:row>
      <xdr:rowOff>1036</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17563</xdr:rowOff>
    </xdr:from>
    <xdr:ext cx="378565"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17" y="6361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61833</xdr:rowOff>
    </xdr:from>
    <xdr:to>
      <xdr:col>102</xdr:col>
      <xdr:colOff>165100</xdr:colOff>
      <xdr:row>38</xdr:row>
      <xdr:rowOff>163433</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8511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17" y="6352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72075</xdr:rowOff>
    </xdr:from>
    <xdr:to>
      <xdr:col>98</xdr:col>
      <xdr:colOff>38100</xdr:colOff>
      <xdr:row>39</xdr:row>
      <xdr:rowOff>2225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18752</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67017" y="63624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33631</xdr:rowOff>
    </xdr:from>
    <xdr:ext cx="249299" cy="2590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8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人口減少や町の面積が広大なため、全体的に類似団体と比較して住民一人当たりのコストが高い傾向にある。</a:t>
          </a:r>
        </a:p>
        <a:p>
          <a:r>
            <a:rPr kumimoji="1" lang="ja-JP" altLang="en-US" sz="1300">
              <a:latin typeface="ＭＳ Ｐゴシック" panose="020B0600070205080204" pitchFamily="50" charset="-128"/>
              <a:ea typeface="ＭＳ Ｐゴシック" panose="020B0600070205080204" pitchFamily="50" charset="-128"/>
            </a:rPr>
            <a:t>　当町と類似団体を比較して特に高いのは、衛生費、労働費、農林水産業費、教育費、災害復旧費となっている。</a:t>
          </a:r>
        </a:p>
        <a:p>
          <a:r>
            <a:rPr kumimoji="1" lang="ja-JP" altLang="en-US" sz="1300">
              <a:latin typeface="ＭＳ Ｐゴシック" panose="020B0600070205080204" pitchFamily="50" charset="-128"/>
              <a:ea typeface="ＭＳ Ｐゴシック" panose="020B0600070205080204" pitchFamily="50" charset="-128"/>
            </a:rPr>
            <a:t>　衛生費は、住民一人当たり</a:t>
          </a:r>
          <a:r>
            <a:rPr kumimoji="1" lang="en-US" altLang="ja-JP" sz="1300">
              <a:latin typeface="ＭＳ Ｐゴシック" panose="020B0600070205080204" pitchFamily="50" charset="-128"/>
              <a:ea typeface="ＭＳ Ｐゴシック" panose="020B0600070205080204" pitchFamily="50" charset="-128"/>
            </a:rPr>
            <a:t>127,912</a:t>
          </a:r>
          <a:r>
            <a:rPr kumimoji="1" lang="ja-JP" altLang="en-US" sz="1300">
              <a:latin typeface="ＭＳ Ｐゴシック" panose="020B0600070205080204" pitchFamily="50" charset="-128"/>
              <a:ea typeface="ＭＳ Ｐゴシック" panose="020B0600070205080204" pitchFamily="50" charset="-128"/>
            </a:rPr>
            <a:t>円となっており、前年度比</a:t>
          </a:r>
          <a:r>
            <a:rPr kumimoji="1" lang="en-US" altLang="ja-JP" sz="1300">
              <a:latin typeface="ＭＳ Ｐゴシック" panose="020B0600070205080204" pitchFamily="50" charset="-128"/>
              <a:ea typeface="ＭＳ Ｐゴシック" panose="020B0600070205080204" pitchFamily="50" charset="-128"/>
            </a:rPr>
            <a:t>3,788</a:t>
          </a:r>
          <a:r>
            <a:rPr kumimoji="1" lang="ja-JP" altLang="en-US" sz="1300">
              <a:latin typeface="ＭＳ Ｐゴシック" panose="020B0600070205080204" pitchFamily="50" charset="-128"/>
              <a:ea typeface="ＭＳ Ｐゴシック" panose="020B0600070205080204" pitchFamily="50" charset="-128"/>
            </a:rPr>
            <a:t>円の減である。病院会計については不採算地区病院であること、水道会計においては管路延長があることなどから負担金、出資金が多いため、例年、類似団体よりも数値が高い傾向にある。</a:t>
          </a:r>
        </a:p>
        <a:p>
          <a:r>
            <a:rPr kumimoji="1" lang="ja-JP" altLang="en-US" sz="1300">
              <a:latin typeface="ＭＳ Ｐゴシック" panose="020B0600070205080204" pitchFamily="50" charset="-128"/>
              <a:ea typeface="ＭＳ Ｐゴシック" panose="020B0600070205080204" pitchFamily="50" charset="-128"/>
            </a:rPr>
            <a:t>　労働費は、住民一人当たり</a:t>
          </a:r>
          <a:r>
            <a:rPr kumimoji="1" lang="en-US" altLang="ja-JP" sz="1300">
              <a:latin typeface="ＭＳ Ｐゴシック" panose="020B0600070205080204" pitchFamily="50" charset="-128"/>
              <a:ea typeface="ＭＳ Ｐゴシック" panose="020B0600070205080204" pitchFamily="50" charset="-128"/>
            </a:rPr>
            <a:t>2,951</a:t>
          </a:r>
          <a:r>
            <a:rPr kumimoji="1" lang="ja-JP" altLang="en-US" sz="1300">
              <a:latin typeface="ＭＳ Ｐゴシック" panose="020B0600070205080204" pitchFamily="50" charset="-128"/>
              <a:ea typeface="ＭＳ Ｐゴシック" panose="020B0600070205080204" pitchFamily="50" charset="-128"/>
            </a:rPr>
            <a:t>円となっており、前年度比</a:t>
          </a:r>
          <a:r>
            <a:rPr kumimoji="1" lang="en-US" altLang="ja-JP" sz="1300">
              <a:latin typeface="ＭＳ Ｐゴシック" panose="020B0600070205080204" pitchFamily="50" charset="-128"/>
              <a:ea typeface="ＭＳ Ｐゴシック" panose="020B0600070205080204" pitchFamily="50" charset="-128"/>
            </a:rPr>
            <a:t>2,020</a:t>
          </a:r>
          <a:r>
            <a:rPr kumimoji="1" lang="ja-JP" altLang="en-US" sz="1300">
              <a:latin typeface="ＭＳ Ｐゴシック" panose="020B0600070205080204" pitchFamily="50" charset="-128"/>
              <a:ea typeface="ＭＳ Ｐゴシック" panose="020B0600070205080204" pitchFamily="50" charset="-128"/>
            </a:rPr>
            <a:t>円の増となった。雇用創出として町内企業への投資支援や町民雇用に対する奨励金制度の実施が増加の要因となっている。</a:t>
          </a:r>
        </a:p>
        <a:p>
          <a:r>
            <a:rPr kumimoji="1" lang="ja-JP" altLang="en-US" sz="1300">
              <a:latin typeface="ＭＳ Ｐゴシック" panose="020B0600070205080204" pitchFamily="50" charset="-128"/>
              <a:ea typeface="ＭＳ Ｐゴシック" panose="020B0600070205080204" pitchFamily="50" charset="-128"/>
            </a:rPr>
            <a:t>　教育費は、住民一人当たり</a:t>
          </a:r>
          <a:r>
            <a:rPr kumimoji="1" lang="en-US" altLang="ja-JP" sz="1300">
              <a:latin typeface="ＭＳ Ｐゴシック" panose="020B0600070205080204" pitchFamily="50" charset="-128"/>
              <a:ea typeface="ＭＳ Ｐゴシック" panose="020B0600070205080204" pitchFamily="50" charset="-128"/>
            </a:rPr>
            <a:t>115,591</a:t>
          </a:r>
          <a:r>
            <a:rPr kumimoji="1" lang="ja-JP" altLang="en-US" sz="1300">
              <a:latin typeface="ＭＳ Ｐゴシック" panose="020B0600070205080204" pitchFamily="50" charset="-128"/>
              <a:ea typeface="ＭＳ Ｐゴシック" panose="020B0600070205080204" pitchFamily="50" charset="-128"/>
            </a:rPr>
            <a:t>円となっており、前年度比</a:t>
          </a:r>
          <a:r>
            <a:rPr kumimoji="1" lang="en-US" altLang="ja-JP" sz="1300">
              <a:latin typeface="ＭＳ Ｐゴシック" panose="020B0600070205080204" pitchFamily="50" charset="-128"/>
              <a:ea typeface="ＭＳ Ｐゴシック" panose="020B0600070205080204" pitchFamily="50" charset="-128"/>
            </a:rPr>
            <a:t>5,059</a:t>
          </a:r>
          <a:r>
            <a:rPr kumimoji="1" lang="ja-JP" altLang="en-US" sz="1300">
              <a:latin typeface="ＭＳ Ｐゴシック" panose="020B0600070205080204" pitchFamily="50" charset="-128"/>
              <a:ea typeface="ＭＳ Ｐゴシック" panose="020B0600070205080204" pitchFamily="50" charset="-128"/>
            </a:rPr>
            <a:t>円の増となった。小中学校の大規模な長寿命化対策工事や給食費無償化事業の実施が増加の要因となっている。</a:t>
          </a:r>
        </a:p>
        <a:p>
          <a:r>
            <a:rPr kumimoji="1" lang="ja-JP" altLang="en-US" sz="1300">
              <a:latin typeface="ＭＳ Ｐゴシック" panose="020B0600070205080204" pitchFamily="50" charset="-128"/>
              <a:ea typeface="ＭＳ Ｐゴシック" panose="020B0600070205080204" pitchFamily="50" charset="-128"/>
            </a:rPr>
            <a:t>　災害復旧費は、住民一人当たり</a:t>
          </a:r>
          <a:r>
            <a:rPr kumimoji="1" lang="en-US" altLang="ja-JP" sz="1300">
              <a:latin typeface="ＭＳ Ｐゴシック" panose="020B0600070205080204" pitchFamily="50" charset="-128"/>
              <a:ea typeface="ＭＳ Ｐゴシック" panose="020B0600070205080204" pitchFamily="50" charset="-128"/>
            </a:rPr>
            <a:t>38,507</a:t>
          </a:r>
          <a:r>
            <a:rPr kumimoji="1" lang="ja-JP" altLang="en-US" sz="1300">
              <a:latin typeface="ＭＳ Ｐゴシック" panose="020B0600070205080204" pitchFamily="50" charset="-128"/>
              <a:ea typeface="ＭＳ Ｐゴシック" panose="020B0600070205080204" pitchFamily="50" charset="-128"/>
            </a:rPr>
            <a:t>円となっており、前年度比</a:t>
          </a:r>
          <a:r>
            <a:rPr kumimoji="1" lang="en-US" altLang="ja-JP" sz="1300">
              <a:latin typeface="ＭＳ Ｐゴシック" panose="020B0600070205080204" pitchFamily="50" charset="-128"/>
              <a:ea typeface="ＭＳ Ｐゴシック" panose="020B0600070205080204" pitchFamily="50" charset="-128"/>
            </a:rPr>
            <a:t>38,067</a:t>
          </a:r>
          <a:r>
            <a:rPr kumimoji="1" lang="ja-JP" altLang="en-US" sz="1300">
              <a:latin typeface="ＭＳ Ｐゴシック" panose="020B0600070205080204" pitchFamily="50" charset="-128"/>
              <a:ea typeface="ＭＳ Ｐゴシック" panose="020B0600070205080204" pitchFamily="50" charset="-128"/>
            </a:rPr>
            <a:t>円の大幅増となった。令和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月豪雨災害に係る災害復旧経費の皆増が増加の要因となっている。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山形県真室川町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財政調整基金残高については、令和</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年度は基金利子の積立のみとなっている。</a:t>
          </a:r>
        </a:p>
        <a:p>
          <a:r>
            <a:rPr kumimoji="1" lang="ja-JP" altLang="en-US" sz="1200">
              <a:latin typeface="ＭＳ ゴシック" pitchFamily="49" charset="-128"/>
              <a:ea typeface="ＭＳ ゴシック" pitchFamily="49" charset="-128"/>
            </a:rPr>
            <a:t>　実質収支額については、剰余金や普通交付税の再算定、特別交付税の増額分を基金積立や繰上償還したことにより、前年度比</a:t>
          </a:r>
          <a:r>
            <a:rPr kumimoji="1" lang="en-US" altLang="ja-JP" sz="1200">
              <a:latin typeface="ＭＳ ゴシック" pitchFamily="49" charset="-128"/>
              <a:ea typeface="ＭＳ ゴシック" pitchFamily="49" charset="-128"/>
            </a:rPr>
            <a:t>0.15</a:t>
          </a:r>
          <a:r>
            <a:rPr kumimoji="1" lang="ja-JP" altLang="en-US" sz="1200">
              <a:latin typeface="ＭＳ ゴシック" pitchFamily="49" charset="-128"/>
              <a:ea typeface="ＭＳ ゴシック" pitchFamily="49" charset="-128"/>
            </a:rPr>
            <a:t>ポイントの減となっている。</a:t>
          </a:r>
        </a:p>
        <a:p>
          <a:r>
            <a:rPr kumimoji="1" lang="ja-JP" altLang="en-US" sz="1200">
              <a:latin typeface="ＭＳ ゴシック" pitchFamily="49" charset="-128"/>
              <a:ea typeface="ＭＳ ゴシック" pitchFamily="49" charset="-128"/>
            </a:rPr>
            <a:t>　実質単年度収支については、単年度収支の減、令和</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年度に実施した財政調整基金への積立金の減及び令和</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年度に実施した繰上償還の皆増により、前年度比</a:t>
          </a:r>
          <a:r>
            <a:rPr kumimoji="1" lang="en-US" altLang="ja-JP" sz="1200">
              <a:latin typeface="ＭＳ ゴシック" pitchFamily="49" charset="-128"/>
              <a:ea typeface="ＭＳ ゴシック" pitchFamily="49" charset="-128"/>
            </a:rPr>
            <a:t>0.24</a:t>
          </a:r>
          <a:r>
            <a:rPr kumimoji="1" lang="ja-JP" altLang="en-US" sz="1200">
              <a:latin typeface="ＭＳ ゴシック" pitchFamily="49" charset="-128"/>
              <a:ea typeface="ＭＳ ゴシック" pitchFamily="49" charset="-128"/>
            </a:rPr>
            <a:t>ポイントの減となっている。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山形県真室川町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特別会計については、一般会計からの繰入によるところが大きい。特に法適用企業である病院・水道・公共下水道においては、独立採算性の観点から未収金対策を含めた経営改善と徴収方法の改善、利用率の向上及び加入促進に努め、一般会計の負担増につながらないよう各経営計画に基づいた改善を推進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7043199</v>
      </c>
      <c r="BO4" s="371"/>
      <c r="BP4" s="371"/>
      <c r="BQ4" s="371"/>
      <c r="BR4" s="371"/>
      <c r="BS4" s="371"/>
      <c r="BT4" s="371"/>
      <c r="BU4" s="372"/>
      <c r="BV4" s="370">
        <v>6850913</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4.7</v>
      </c>
      <c r="CU4" s="377"/>
      <c r="CV4" s="377"/>
      <c r="CW4" s="377"/>
      <c r="CX4" s="377"/>
      <c r="CY4" s="377"/>
      <c r="CZ4" s="377"/>
      <c r="DA4" s="378"/>
      <c r="DB4" s="376">
        <v>4.8</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6749223</v>
      </c>
      <c r="BO5" s="408"/>
      <c r="BP5" s="408"/>
      <c r="BQ5" s="408"/>
      <c r="BR5" s="408"/>
      <c r="BS5" s="408"/>
      <c r="BT5" s="408"/>
      <c r="BU5" s="409"/>
      <c r="BV5" s="407">
        <v>6617554</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90.3</v>
      </c>
      <c r="CU5" s="405"/>
      <c r="CV5" s="405"/>
      <c r="CW5" s="405"/>
      <c r="CX5" s="405"/>
      <c r="CY5" s="405"/>
      <c r="CZ5" s="405"/>
      <c r="DA5" s="406"/>
      <c r="DB5" s="404">
        <v>90.4</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293976</v>
      </c>
      <c r="BO6" s="408"/>
      <c r="BP6" s="408"/>
      <c r="BQ6" s="408"/>
      <c r="BR6" s="408"/>
      <c r="BS6" s="408"/>
      <c r="BT6" s="408"/>
      <c r="BU6" s="409"/>
      <c r="BV6" s="407">
        <v>233359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90.5</v>
      </c>
      <c r="CU6" s="445"/>
      <c r="CV6" s="445"/>
      <c r="CW6" s="445"/>
      <c r="CX6" s="445"/>
      <c r="CY6" s="445"/>
      <c r="CZ6" s="445"/>
      <c r="DA6" s="446"/>
      <c r="DB6" s="444">
        <v>90.7</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111157</v>
      </c>
      <c r="BO7" s="408"/>
      <c r="BP7" s="408"/>
      <c r="BQ7" s="408"/>
      <c r="BR7" s="408"/>
      <c r="BS7" s="408"/>
      <c r="BT7" s="408"/>
      <c r="BU7" s="409"/>
      <c r="BV7" s="407">
        <v>49858</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3930025</v>
      </c>
      <c r="CU7" s="408"/>
      <c r="CV7" s="408"/>
      <c r="CW7" s="408"/>
      <c r="CX7" s="408"/>
      <c r="CY7" s="408"/>
      <c r="CZ7" s="408"/>
      <c r="DA7" s="409"/>
      <c r="DB7" s="407">
        <v>3824502</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182819</v>
      </c>
      <c r="BO8" s="408"/>
      <c r="BP8" s="408"/>
      <c r="BQ8" s="408"/>
      <c r="BR8" s="408"/>
      <c r="BS8" s="408"/>
      <c r="BT8" s="408"/>
      <c r="BU8" s="409"/>
      <c r="BV8" s="407">
        <v>183501</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0.21</v>
      </c>
      <c r="CU8" s="448"/>
      <c r="CV8" s="448"/>
      <c r="CW8" s="448"/>
      <c r="CX8" s="448"/>
      <c r="CY8" s="448"/>
      <c r="CZ8" s="448"/>
      <c r="DA8" s="449"/>
      <c r="DB8" s="447">
        <v>0.21</v>
      </c>
      <c r="DC8" s="448"/>
      <c r="DD8" s="448"/>
      <c r="DE8" s="448"/>
      <c r="DF8" s="448"/>
      <c r="DG8" s="448"/>
      <c r="DH8" s="448"/>
      <c r="DI8" s="449"/>
    </row>
    <row r="9" spans="1:119" ht="18.75" customHeight="1" thickBot="1" x14ac:dyDescent="0.25">
      <c r="A9" s="169"/>
      <c r="B9" s="401" t="s">
        <v>106</v>
      </c>
      <c r="C9" s="402"/>
      <c r="D9" s="402"/>
      <c r="E9" s="402"/>
      <c r="F9" s="402"/>
      <c r="G9" s="402"/>
      <c r="H9" s="402"/>
      <c r="I9" s="402"/>
      <c r="J9" s="402"/>
      <c r="K9" s="450"/>
      <c r="L9" s="451" t="s">
        <v>107</v>
      </c>
      <c r="M9" s="452"/>
      <c r="N9" s="452"/>
      <c r="O9" s="452"/>
      <c r="P9" s="452"/>
      <c r="Q9" s="453"/>
      <c r="R9" s="454">
        <v>7203</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-682</v>
      </c>
      <c r="BO9" s="408"/>
      <c r="BP9" s="408"/>
      <c r="BQ9" s="408"/>
      <c r="BR9" s="408"/>
      <c r="BS9" s="408"/>
      <c r="BT9" s="408"/>
      <c r="BU9" s="409"/>
      <c r="BV9" s="407">
        <v>1443</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12.3</v>
      </c>
      <c r="CU9" s="405"/>
      <c r="CV9" s="405"/>
      <c r="CW9" s="405"/>
      <c r="CX9" s="405"/>
      <c r="CY9" s="405"/>
      <c r="CZ9" s="405"/>
      <c r="DA9" s="406"/>
      <c r="DB9" s="404">
        <v>8.9</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112</v>
      </c>
      <c r="M10" s="437"/>
      <c r="N10" s="437"/>
      <c r="O10" s="437"/>
      <c r="P10" s="437"/>
      <c r="Q10" s="438"/>
      <c r="R10" s="458">
        <v>8137</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421</v>
      </c>
      <c r="BO10" s="408"/>
      <c r="BP10" s="408"/>
      <c r="BQ10" s="408"/>
      <c r="BR10" s="408"/>
      <c r="BS10" s="408"/>
      <c r="BT10" s="408"/>
      <c r="BU10" s="409"/>
      <c r="BV10" s="407">
        <v>178809</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176012</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6481</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6452</v>
      </c>
      <c r="S13" s="492"/>
      <c r="T13" s="492"/>
      <c r="U13" s="492"/>
      <c r="V13" s="493"/>
      <c r="W13" s="423" t="s">
        <v>131</v>
      </c>
      <c r="X13" s="424"/>
      <c r="Y13" s="424"/>
      <c r="Z13" s="424"/>
      <c r="AA13" s="424"/>
      <c r="AB13" s="414"/>
      <c r="AC13" s="458">
        <v>728</v>
      </c>
      <c r="AD13" s="459"/>
      <c r="AE13" s="459"/>
      <c r="AF13" s="459"/>
      <c r="AG13" s="501"/>
      <c r="AH13" s="458">
        <v>765</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175751</v>
      </c>
      <c r="BO13" s="408"/>
      <c r="BP13" s="408"/>
      <c r="BQ13" s="408"/>
      <c r="BR13" s="408"/>
      <c r="BS13" s="408"/>
      <c r="BT13" s="408"/>
      <c r="BU13" s="409"/>
      <c r="BV13" s="407">
        <v>180252</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6.4</v>
      </c>
      <c r="CU13" s="405"/>
      <c r="CV13" s="405"/>
      <c r="CW13" s="405"/>
      <c r="CX13" s="405"/>
      <c r="CY13" s="405"/>
      <c r="CZ13" s="405"/>
      <c r="DA13" s="406"/>
      <c r="DB13" s="404">
        <v>5.5</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6651</v>
      </c>
      <c r="S14" s="492"/>
      <c r="T14" s="492"/>
      <c r="U14" s="492"/>
      <c r="V14" s="493"/>
      <c r="W14" s="397"/>
      <c r="X14" s="398"/>
      <c r="Y14" s="398"/>
      <c r="Z14" s="398"/>
      <c r="AA14" s="398"/>
      <c r="AB14" s="387"/>
      <c r="AC14" s="494">
        <v>19.8</v>
      </c>
      <c r="AD14" s="495"/>
      <c r="AE14" s="495"/>
      <c r="AF14" s="495"/>
      <c r="AG14" s="496"/>
      <c r="AH14" s="494">
        <v>19</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v>5</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6625</v>
      </c>
      <c r="S15" s="492"/>
      <c r="T15" s="492"/>
      <c r="U15" s="492"/>
      <c r="V15" s="493"/>
      <c r="W15" s="423" t="s">
        <v>137</v>
      </c>
      <c r="X15" s="424"/>
      <c r="Y15" s="424"/>
      <c r="Z15" s="424"/>
      <c r="AA15" s="424"/>
      <c r="AB15" s="414"/>
      <c r="AC15" s="458">
        <v>1091</v>
      </c>
      <c r="AD15" s="459"/>
      <c r="AE15" s="459"/>
      <c r="AF15" s="459"/>
      <c r="AG15" s="501"/>
      <c r="AH15" s="458">
        <v>1270</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784062</v>
      </c>
      <c r="BO15" s="371"/>
      <c r="BP15" s="371"/>
      <c r="BQ15" s="371"/>
      <c r="BR15" s="371"/>
      <c r="BS15" s="371"/>
      <c r="BT15" s="371"/>
      <c r="BU15" s="372"/>
      <c r="BV15" s="370">
        <v>772441</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29.7</v>
      </c>
      <c r="AD16" s="495"/>
      <c r="AE16" s="495"/>
      <c r="AF16" s="495"/>
      <c r="AG16" s="496"/>
      <c r="AH16" s="494">
        <v>31.6</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3758971</v>
      </c>
      <c r="BO16" s="408"/>
      <c r="BP16" s="408"/>
      <c r="BQ16" s="408"/>
      <c r="BR16" s="408"/>
      <c r="BS16" s="408"/>
      <c r="BT16" s="408"/>
      <c r="BU16" s="409"/>
      <c r="BV16" s="407">
        <v>3631848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141</v>
      </c>
      <c r="S17" s="514"/>
      <c r="T17" s="514"/>
      <c r="U17" s="514"/>
      <c r="V17" s="515"/>
      <c r="W17" s="423" t="s">
        <v>144</v>
      </c>
      <c r="X17" s="424"/>
      <c r="Y17" s="424"/>
      <c r="Z17" s="424"/>
      <c r="AA17" s="424"/>
      <c r="AB17" s="414"/>
      <c r="AC17" s="458">
        <v>1856</v>
      </c>
      <c r="AD17" s="459"/>
      <c r="AE17" s="459"/>
      <c r="AF17" s="459"/>
      <c r="AG17" s="501"/>
      <c r="AH17" s="458">
        <v>1986</v>
      </c>
      <c r="AI17" s="459"/>
      <c r="AJ17" s="459"/>
      <c r="AK17" s="459"/>
      <c r="AL17" s="460"/>
      <c r="AM17" s="436"/>
      <c r="AN17" s="437"/>
      <c r="AO17" s="437"/>
      <c r="AP17" s="437"/>
      <c r="AQ17" s="437"/>
      <c r="AR17" s="437"/>
      <c r="AS17" s="437"/>
      <c r="AT17" s="438"/>
      <c r="AU17" s="439"/>
      <c r="AV17" s="440"/>
      <c r="AW17" s="440"/>
      <c r="AX17" s="440"/>
      <c r="AY17" s="441" t="s">
        <v>145</v>
      </c>
      <c r="AZ17" s="442"/>
      <c r="BA17" s="442"/>
      <c r="BB17" s="442"/>
      <c r="BC17" s="442"/>
      <c r="BD17" s="442"/>
      <c r="BE17" s="442"/>
      <c r="BF17" s="442"/>
      <c r="BG17" s="442"/>
      <c r="BH17" s="442"/>
      <c r="BI17" s="442"/>
      <c r="BJ17" s="442"/>
      <c r="BK17" s="442"/>
      <c r="BL17" s="442"/>
      <c r="BM17" s="443"/>
      <c r="BN17" s="407">
        <v>955461</v>
      </c>
      <c r="BO17" s="408"/>
      <c r="BP17" s="408"/>
      <c r="BQ17" s="408"/>
      <c r="BR17" s="408"/>
      <c r="BS17" s="408"/>
      <c r="BT17" s="408"/>
      <c r="BU17" s="409"/>
      <c r="BV17" s="407">
        <v>944758</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32" t="s">
        <v>146</v>
      </c>
      <c r="C18" s="450"/>
      <c r="D18" s="450"/>
      <c r="E18" s="533"/>
      <c r="F18" s="533"/>
      <c r="G18" s="533"/>
      <c r="H18" s="533"/>
      <c r="I18" s="533"/>
      <c r="J18" s="533"/>
      <c r="K18" s="533"/>
      <c r="L18" s="534">
        <v>374.22</v>
      </c>
      <c r="M18" s="534"/>
      <c r="N18" s="534"/>
      <c r="O18" s="534"/>
      <c r="P18" s="534"/>
      <c r="Q18" s="534"/>
      <c r="R18" s="535"/>
      <c r="S18" s="535"/>
      <c r="T18" s="535"/>
      <c r="U18" s="535"/>
      <c r="V18" s="536"/>
      <c r="W18" s="425"/>
      <c r="X18" s="426"/>
      <c r="Y18" s="426"/>
      <c r="Z18" s="426"/>
      <c r="AA18" s="426"/>
      <c r="AB18" s="417"/>
      <c r="AC18" s="537">
        <v>50.5</v>
      </c>
      <c r="AD18" s="538"/>
      <c r="AE18" s="538"/>
      <c r="AF18" s="538"/>
      <c r="AG18" s="539"/>
      <c r="AH18" s="537">
        <v>49.4</v>
      </c>
      <c r="AI18" s="538"/>
      <c r="AJ18" s="538"/>
      <c r="AK18" s="538"/>
      <c r="AL18" s="540"/>
      <c r="AM18" s="436"/>
      <c r="AN18" s="437"/>
      <c r="AO18" s="437"/>
      <c r="AP18" s="437"/>
      <c r="AQ18" s="437"/>
      <c r="AR18" s="437"/>
      <c r="AS18" s="437"/>
      <c r="AT18" s="438"/>
      <c r="AU18" s="439"/>
      <c r="AV18" s="440"/>
      <c r="AW18" s="440"/>
      <c r="AX18" s="440"/>
      <c r="AY18" s="441" t="s">
        <v>147</v>
      </c>
      <c r="AZ18" s="442"/>
      <c r="BA18" s="442"/>
      <c r="BB18" s="442"/>
      <c r="BC18" s="442"/>
      <c r="BD18" s="442"/>
      <c r="BE18" s="442"/>
      <c r="BF18" s="442"/>
      <c r="BG18" s="442"/>
      <c r="BH18" s="442"/>
      <c r="BI18" s="442"/>
      <c r="BJ18" s="442"/>
      <c r="BK18" s="442"/>
      <c r="BL18" s="442"/>
      <c r="BM18" s="443"/>
      <c r="BN18" s="407">
        <v>3565245</v>
      </c>
      <c r="BO18" s="408"/>
      <c r="BP18" s="408"/>
      <c r="BQ18" s="408"/>
      <c r="BR18" s="408"/>
      <c r="BS18" s="408"/>
      <c r="BT18" s="408"/>
      <c r="BU18" s="409"/>
      <c r="BV18" s="407">
        <v>3471162</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32" t="s">
        <v>148</v>
      </c>
      <c r="C19" s="450"/>
      <c r="D19" s="450"/>
      <c r="E19" s="533"/>
      <c r="F19" s="533"/>
      <c r="G19" s="533"/>
      <c r="H19" s="533"/>
      <c r="I19" s="533"/>
      <c r="J19" s="533"/>
      <c r="K19" s="533"/>
      <c r="L19" s="541">
        <v>19</v>
      </c>
      <c r="M19" s="541"/>
      <c r="N19" s="541"/>
      <c r="O19" s="541"/>
      <c r="P19" s="541"/>
      <c r="Q19" s="541"/>
      <c r="R19" s="542"/>
      <c r="S19" s="542"/>
      <c r="T19" s="542"/>
      <c r="U19" s="542"/>
      <c r="V19" s="543"/>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149</v>
      </c>
      <c r="AZ19" s="442"/>
      <c r="BA19" s="442"/>
      <c r="BB19" s="442"/>
      <c r="BC19" s="442"/>
      <c r="BD19" s="442"/>
      <c r="BE19" s="442"/>
      <c r="BF19" s="442"/>
      <c r="BG19" s="442"/>
      <c r="BH19" s="442"/>
      <c r="BI19" s="442"/>
      <c r="BJ19" s="442"/>
      <c r="BK19" s="442"/>
      <c r="BL19" s="442"/>
      <c r="BM19" s="443"/>
      <c r="BN19" s="407">
        <v>5154721</v>
      </c>
      <c r="BO19" s="408"/>
      <c r="BP19" s="408"/>
      <c r="BQ19" s="408"/>
      <c r="BR19" s="408"/>
      <c r="BS19" s="408"/>
      <c r="BT19" s="408"/>
      <c r="BU19" s="409"/>
      <c r="BV19" s="407">
        <v>5016564</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32" t="s">
        <v>150</v>
      </c>
      <c r="C20" s="450"/>
      <c r="D20" s="450"/>
      <c r="E20" s="533"/>
      <c r="F20" s="533"/>
      <c r="G20" s="533"/>
      <c r="H20" s="533"/>
      <c r="I20" s="533"/>
      <c r="J20" s="533"/>
      <c r="K20" s="533"/>
      <c r="L20" s="541">
        <v>2320</v>
      </c>
      <c r="M20" s="541"/>
      <c r="N20" s="541"/>
      <c r="O20" s="541"/>
      <c r="P20" s="541"/>
      <c r="Q20" s="541"/>
      <c r="R20" s="542"/>
      <c r="S20" s="542"/>
      <c r="T20" s="542"/>
      <c r="U20" s="542"/>
      <c r="V20" s="543"/>
      <c r="W20" s="425"/>
      <c r="X20" s="426"/>
      <c r="Y20" s="426"/>
      <c r="Z20" s="426"/>
      <c r="AA20" s="426"/>
      <c r="AB20" s="426"/>
      <c r="AC20" s="544"/>
      <c r="AD20" s="544"/>
      <c r="AE20" s="544"/>
      <c r="AF20" s="544"/>
      <c r="AG20" s="544"/>
      <c r="AH20" s="544"/>
      <c r="AI20" s="544"/>
      <c r="AJ20" s="544"/>
      <c r="AK20" s="544"/>
      <c r="AL20" s="545"/>
      <c r="AM20" s="546"/>
      <c r="AN20" s="462"/>
      <c r="AO20" s="462"/>
      <c r="AP20" s="462"/>
      <c r="AQ20" s="462"/>
      <c r="AR20" s="462"/>
      <c r="AS20" s="462"/>
      <c r="AT20" s="463"/>
      <c r="AU20" s="547"/>
      <c r="AV20" s="548"/>
      <c r="AW20" s="548"/>
      <c r="AX20" s="549"/>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23" t="s">
        <v>151</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526"/>
      <c r="AZ21" s="527"/>
      <c r="BA21" s="527"/>
      <c r="BB21" s="527"/>
      <c r="BC21" s="527"/>
      <c r="BD21" s="527"/>
      <c r="BE21" s="527"/>
      <c r="BF21" s="527"/>
      <c r="BG21" s="527"/>
      <c r="BH21" s="527"/>
      <c r="BI21" s="527"/>
      <c r="BJ21" s="527"/>
      <c r="BK21" s="527"/>
      <c r="BL21" s="527"/>
      <c r="BM21" s="528"/>
      <c r="BN21" s="529"/>
      <c r="BO21" s="530"/>
      <c r="BP21" s="530"/>
      <c r="BQ21" s="530"/>
      <c r="BR21" s="530"/>
      <c r="BS21" s="530"/>
      <c r="BT21" s="530"/>
      <c r="BU21" s="531"/>
      <c r="BV21" s="529"/>
      <c r="BW21" s="530"/>
      <c r="BX21" s="530"/>
      <c r="BY21" s="530"/>
      <c r="BZ21" s="530"/>
      <c r="CA21" s="530"/>
      <c r="CB21" s="530"/>
      <c r="CC21" s="531"/>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152</v>
      </c>
      <c r="C22" s="551"/>
      <c r="D22" s="552"/>
      <c r="E22" s="419" t="s">
        <v>1</v>
      </c>
      <c r="F22" s="424"/>
      <c r="G22" s="424"/>
      <c r="H22" s="424"/>
      <c r="I22" s="424"/>
      <c r="J22" s="424"/>
      <c r="K22" s="414"/>
      <c r="L22" s="419" t="s">
        <v>153</v>
      </c>
      <c r="M22" s="424"/>
      <c r="N22" s="424"/>
      <c r="O22" s="424"/>
      <c r="P22" s="414"/>
      <c r="Q22" s="582" t="s">
        <v>154</v>
      </c>
      <c r="R22" s="583"/>
      <c r="S22" s="583"/>
      <c r="T22" s="583"/>
      <c r="U22" s="583"/>
      <c r="V22" s="584"/>
      <c r="W22" s="550" t="s">
        <v>155</v>
      </c>
      <c r="X22" s="551"/>
      <c r="Y22" s="552"/>
      <c r="Z22" s="419" t="s">
        <v>1</v>
      </c>
      <c r="AA22" s="424"/>
      <c r="AB22" s="424"/>
      <c r="AC22" s="424"/>
      <c r="AD22" s="424"/>
      <c r="AE22" s="424"/>
      <c r="AF22" s="424"/>
      <c r="AG22" s="414"/>
      <c r="AH22" s="588" t="s">
        <v>156</v>
      </c>
      <c r="AI22" s="424"/>
      <c r="AJ22" s="424"/>
      <c r="AK22" s="424"/>
      <c r="AL22" s="414"/>
      <c r="AM22" s="588" t="s">
        <v>157</v>
      </c>
      <c r="AN22" s="589"/>
      <c r="AO22" s="589"/>
      <c r="AP22" s="589"/>
      <c r="AQ22" s="589"/>
      <c r="AR22" s="590"/>
      <c r="AS22" s="582" t="s">
        <v>154</v>
      </c>
      <c r="AT22" s="583"/>
      <c r="AU22" s="583"/>
      <c r="AV22" s="583"/>
      <c r="AW22" s="583"/>
      <c r="AX22" s="594"/>
      <c r="AY22" s="367" t="s">
        <v>158</v>
      </c>
      <c r="AZ22" s="368"/>
      <c r="BA22" s="368"/>
      <c r="BB22" s="368"/>
      <c r="BC22" s="368"/>
      <c r="BD22" s="368"/>
      <c r="BE22" s="368"/>
      <c r="BF22" s="368"/>
      <c r="BG22" s="368"/>
      <c r="BH22" s="368"/>
      <c r="BI22" s="368"/>
      <c r="BJ22" s="368"/>
      <c r="BK22" s="368"/>
      <c r="BL22" s="368"/>
      <c r="BM22" s="369"/>
      <c r="BN22" s="370">
        <v>5279474</v>
      </c>
      <c r="BO22" s="371"/>
      <c r="BP22" s="371"/>
      <c r="BQ22" s="371"/>
      <c r="BR22" s="371"/>
      <c r="BS22" s="371"/>
      <c r="BT22" s="371"/>
      <c r="BU22" s="372"/>
      <c r="BV22" s="370">
        <v>5068618</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159</v>
      </c>
      <c r="AZ23" s="442"/>
      <c r="BA23" s="442"/>
      <c r="BB23" s="442"/>
      <c r="BC23" s="442"/>
      <c r="BD23" s="442"/>
      <c r="BE23" s="442"/>
      <c r="BF23" s="442"/>
      <c r="BG23" s="442"/>
      <c r="BH23" s="442"/>
      <c r="BI23" s="442"/>
      <c r="BJ23" s="442"/>
      <c r="BK23" s="442"/>
      <c r="BL23" s="442"/>
      <c r="BM23" s="443"/>
      <c r="BN23" s="407">
        <v>3178615</v>
      </c>
      <c r="BO23" s="408"/>
      <c r="BP23" s="408"/>
      <c r="BQ23" s="408"/>
      <c r="BR23" s="408"/>
      <c r="BS23" s="408"/>
      <c r="BT23" s="408"/>
      <c r="BU23" s="409"/>
      <c r="BV23" s="407">
        <v>2794143</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160</v>
      </c>
      <c r="F24" s="437"/>
      <c r="G24" s="437"/>
      <c r="H24" s="437"/>
      <c r="I24" s="437"/>
      <c r="J24" s="437"/>
      <c r="K24" s="438"/>
      <c r="L24" s="458">
        <v>1</v>
      </c>
      <c r="M24" s="459"/>
      <c r="N24" s="459"/>
      <c r="O24" s="459"/>
      <c r="P24" s="501"/>
      <c r="Q24" s="458">
        <v>8200</v>
      </c>
      <c r="R24" s="459"/>
      <c r="S24" s="459"/>
      <c r="T24" s="459"/>
      <c r="U24" s="459"/>
      <c r="V24" s="501"/>
      <c r="W24" s="553"/>
      <c r="X24" s="554"/>
      <c r="Y24" s="555"/>
      <c r="Z24" s="457" t="s">
        <v>161</v>
      </c>
      <c r="AA24" s="437"/>
      <c r="AB24" s="437"/>
      <c r="AC24" s="437"/>
      <c r="AD24" s="437"/>
      <c r="AE24" s="437"/>
      <c r="AF24" s="437"/>
      <c r="AG24" s="438"/>
      <c r="AH24" s="458">
        <v>101</v>
      </c>
      <c r="AI24" s="459"/>
      <c r="AJ24" s="459"/>
      <c r="AK24" s="459"/>
      <c r="AL24" s="501"/>
      <c r="AM24" s="458">
        <v>315625</v>
      </c>
      <c r="AN24" s="459"/>
      <c r="AO24" s="459"/>
      <c r="AP24" s="459"/>
      <c r="AQ24" s="459"/>
      <c r="AR24" s="501"/>
      <c r="AS24" s="458">
        <v>3125</v>
      </c>
      <c r="AT24" s="459"/>
      <c r="AU24" s="459"/>
      <c r="AV24" s="459"/>
      <c r="AW24" s="459"/>
      <c r="AX24" s="460"/>
      <c r="AY24" s="526" t="s">
        <v>162</v>
      </c>
      <c r="AZ24" s="527"/>
      <c r="BA24" s="527"/>
      <c r="BB24" s="527"/>
      <c r="BC24" s="527"/>
      <c r="BD24" s="527"/>
      <c r="BE24" s="527"/>
      <c r="BF24" s="527"/>
      <c r="BG24" s="527"/>
      <c r="BH24" s="527"/>
      <c r="BI24" s="527"/>
      <c r="BJ24" s="527"/>
      <c r="BK24" s="527"/>
      <c r="BL24" s="527"/>
      <c r="BM24" s="528"/>
      <c r="BN24" s="407">
        <v>4415388</v>
      </c>
      <c r="BO24" s="408"/>
      <c r="BP24" s="408"/>
      <c r="BQ24" s="408"/>
      <c r="BR24" s="408"/>
      <c r="BS24" s="408"/>
      <c r="BT24" s="408"/>
      <c r="BU24" s="409"/>
      <c r="BV24" s="407">
        <v>4095374</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163</v>
      </c>
      <c r="F25" s="437"/>
      <c r="G25" s="437"/>
      <c r="H25" s="437"/>
      <c r="I25" s="437"/>
      <c r="J25" s="437"/>
      <c r="K25" s="438"/>
      <c r="L25" s="458">
        <v>1</v>
      </c>
      <c r="M25" s="459"/>
      <c r="N25" s="459"/>
      <c r="O25" s="459"/>
      <c r="P25" s="501"/>
      <c r="Q25" s="458">
        <v>6200</v>
      </c>
      <c r="R25" s="459"/>
      <c r="S25" s="459"/>
      <c r="T25" s="459"/>
      <c r="U25" s="459"/>
      <c r="V25" s="501"/>
      <c r="W25" s="553"/>
      <c r="X25" s="554"/>
      <c r="Y25" s="555"/>
      <c r="Z25" s="457" t="s">
        <v>164</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165</v>
      </c>
      <c r="AZ25" s="368"/>
      <c r="BA25" s="368"/>
      <c r="BB25" s="368"/>
      <c r="BC25" s="368"/>
      <c r="BD25" s="368"/>
      <c r="BE25" s="368"/>
      <c r="BF25" s="368"/>
      <c r="BG25" s="368"/>
      <c r="BH25" s="368"/>
      <c r="BI25" s="368"/>
      <c r="BJ25" s="368"/>
      <c r="BK25" s="368"/>
      <c r="BL25" s="368"/>
      <c r="BM25" s="369"/>
      <c r="BN25" s="370">
        <v>53416</v>
      </c>
      <c r="BO25" s="371"/>
      <c r="BP25" s="371"/>
      <c r="BQ25" s="371"/>
      <c r="BR25" s="371"/>
      <c r="BS25" s="371"/>
      <c r="BT25" s="371"/>
      <c r="BU25" s="372"/>
      <c r="BV25" s="370">
        <v>61800</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166</v>
      </c>
      <c r="F26" s="437"/>
      <c r="G26" s="437"/>
      <c r="H26" s="437"/>
      <c r="I26" s="437"/>
      <c r="J26" s="437"/>
      <c r="K26" s="438"/>
      <c r="L26" s="458">
        <v>1</v>
      </c>
      <c r="M26" s="459"/>
      <c r="N26" s="459"/>
      <c r="O26" s="459"/>
      <c r="P26" s="501"/>
      <c r="Q26" s="458">
        <v>5750</v>
      </c>
      <c r="R26" s="459"/>
      <c r="S26" s="459"/>
      <c r="T26" s="459"/>
      <c r="U26" s="459"/>
      <c r="V26" s="501"/>
      <c r="W26" s="553"/>
      <c r="X26" s="554"/>
      <c r="Y26" s="555"/>
      <c r="Z26" s="457" t="s">
        <v>167</v>
      </c>
      <c r="AA26" s="559"/>
      <c r="AB26" s="559"/>
      <c r="AC26" s="559"/>
      <c r="AD26" s="559"/>
      <c r="AE26" s="559"/>
      <c r="AF26" s="559"/>
      <c r="AG26" s="560"/>
      <c r="AH26" s="458">
        <v>12</v>
      </c>
      <c r="AI26" s="459"/>
      <c r="AJ26" s="459"/>
      <c r="AK26" s="459"/>
      <c r="AL26" s="501"/>
      <c r="AM26" s="458">
        <v>39132</v>
      </c>
      <c r="AN26" s="459"/>
      <c r="AO26" s="459"/>
      <c r="AP26" s="459"/>
      <c r="AQ26" s="459"/>
      <c r="AR26" s="501"/>
      <c r="AS26" s="458">
        <v>3261</v>
      </c>
      <c r="AT26" s="459"/>
      <c r="AU26" s="459"/>
      <c r="AV26" s="459"/>
      <c r="AW26" s="459"/>
      <c r="AX26" s="460"/>
      <c r="AY26" s="410" t="s">
        <v>168</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169</v>
      </c>
      <c r="F27" s="437"/>
      <c r="G27" s="437"/>
      <c r="H27" s="437"/>
      <c r="I27" s="437"/>
      <c r="J27" s="437"/>
      <c r="K27" s="438"/>
      <c r="L27" s="458">
        <v>1</v>
      </c>
      <c r="M27" s="459"/>
      <c r="N27" s="459"/>
      <c r="O27" s="459"/>
      <c r="P27" s="501"/>
      <c r="Q27" s="458">
        <v>3160</v>
      </c>
      <c r="R27" s="459"/>
      <c r="S27" s="459"/>
      <c r="T27" s="459"/>
      <c r="U27" s="459"/>
      <c r="V27" s="501"/>
      <c r="W27" s="553"/>
      <c r="X27" s="554"/>
      <c r="Y27" s="555"/>
      <c r="Z27" s="457" t="s">
        <v>170</v>
      </c>
      <c r="AA27" s="437"/>
      <c r="AB27" s="437"/>
      <c r="AC27" s="437"/>
      <c r="AD27" s="437"/>
      <c r="AE27" s="437"/>
      <c r="AF27" s="437"/>
      <c r="AG27" s="438"/>
      <c r="AH27" s="458">
        <v>1</v>
      </c>
      <c r="AI27" s="459"/>
      <c r="AJ27" s="459"/>
      <c r="AK27" s="459"/>
      <c r="AL27" s="501"/>
      <c r="AM27" s="458" t="s">
        <v>171</v>
      </c>
      <c r="AN27" s="459"/>
      <c r="AO27" s="459"/>
      <c r="AP27" s="459"/>
      <c r="AQ27" s="459"/>
      <c r="AR27" s="501"/>
      <c r="AS27" s="458" t="s">
        <v>171</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9">
        <v>212454</v>
      </c>
      <c r="BO27" s="530"/>
      <c r="BP27" s="530"/>
      <c r="BQ27" s="530"/>
      <c r="BR27" s="530"/>
      <c r="BS27" s="530"/>
      <c r="BT27" s="530"/>
      <c r="BU27" s="531"/>
      <c r="BV27" s="529">
        <v>212412</v>
      </c>
      <c r="BW27" s="530"/>
      <c r="BX27" s="530"/>
      <c r="BY27" s="530"/>
      <c r="BZ27" s="530"/>
      <c r="CA27" s="530"/>
      <c r="CB27" s="530"/>
      <c r="CC27" s="531"/>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2530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1102906</v>
      </c>
      <c r="BO28" s="371"/>
      <c r="BP28" s="371"/>
      <c r="BQ28" s="371"/>
      <c r="BR28" s="371"/>
      <c r="BS28" s="371"/>
      <c r="BT28" s="371"/>
      <c r="BU28" s="372"/>
      <c r="BV28" s="370">
        <v>1102485</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8</v>
      </c>
      <c r="M29" s="459"/>
      <c r="N29" s="459"/>
      <c r="O29" s="459"/>
      <c r="P29" s="501"/>
      <c r="Q29" s="458">
        <v>2330</v>
      </c>
      <c r="R29" s="459"/>
      <c r="S29" s="459"/>
      <c r="T29" s="459"/>
      <c r="U29" s="459"/>
      <c r="V29" s="501"/>
      <c r="W29" s="556"/>
      <c r="X29" s="557"/>
      <c r="Y29" s="558"/>
      <c r="Z29" s="457" t="s">
        <v>177</v>
      </c>
      <c r="AA29" s="437"/>
      <c r="AB29" s="437"/>
      <c r="AC29" s="437"/>
      <c r="AD29" s="437"/>
      <c r="AE29" s="437"/>
      <c r="AF29" s="437"/>
      <c r="AG29" s="438"/>
      <c r="AH29" s="458">
        <v>102</v>
      </c>
      <c r="AI29" s="459"/>
      <c r="AJ29" s="459"/>
      <c r="AK29" s="459"/>
      <c r="AL29" s="501"/>
      <c r="AM29" s="458">
        <v>319975</v>
      </c>
      <c r="AN29" s="459"/>
      <c r="AO29" s="459"/>
      <c r="AP29" s="459"/>
      <c r="AQ29" s="459"/>
      <c r="AR29" s="501"/>
      <c r="AS29" s="458">
        <v>3137</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135852</v>
      </c>
      <c r="BO29" s="408"/>
      <c r="BP29" s="408"/>
      <c r="BQ29" s="408"/>
      <c r="BR29" s="408"/>
      <c r="BS29" s="408"/>
      <c r="BT29" s="408"/>
      <c r="BU29" s="409"/>
      <c r="BV29" s="407">
        <v>117476</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7">
        <v>98.5</v>
      </c>
      <c r="AI30" s="538"/>
      <c r="AJ30" s="538"/>
      <c r="AK30" s="538"/>
      <c r="AL30" s="538"/>
      <c r="AM30" s="538"/>
      <c r="AN30" s="538"/>
      <c r="AO30" s="538"/>
      <c r="AP30" s="538"/>
      <c r="AQ30" s="538"/>
      <c r="AR30" s="538"/>
      <c r="AS30" s="538"/>
      <c r="AT30" s="538"/>
      <c r="AU30" s="538"/>
      <c r="AV30" s="538"/>
      <c r="AW30" s="538"/>
      <c r="AX30" s="540"/>
      <c r="AY30" s="567"/>
      <c r="AZ30" s="568"/>
      <c r="BA30" s="568"/>
      <c r="BB30" s="569"/>
      <c r="BC30" s="526" t="s">
        <v>48</v>
      </c>
      <c r="BD30" s="527"/>
      <c r="BE30" s="527"/>
      <c r="BF30" s="527"/>
      <c r="BG30" s="527"/>
      <c r="BH30" s="527"/>
      <c r="BI30" s="527"/>
      <c r="BJ30" s="527"/>
      <c r="BK30" s="527"/>
      <c r="BL30" s="527"/>
      <c r="BM30" s="528"/>
      <c r="BN30" s="529">
        <v>1054522</v>
      </c>
      <c r="BO30" s="530"/>
      <c r="BP30" s="530"/>
      <c r="BQ30" s="530"/>
      <c r="BR30" s="530"/>
      <c r="BS30" s="530"/>
      <c r="BT30" s="530"/>
      <c r="BU30" s="531"/>
      <c r="BV30" s="529">
        <v>837400</v>
      </c>
      <c r="BW30" s="530"/>
      <c r="BX30" s="530"/>
      <c r="BY30" s="530"/>
      <c r="BZ30" s="530"/>
      <c r="CA30" s="530"/>
      <c r="CB30" s="530"/>
      <c r="CC30" s="531"/>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真室川町水道事業特別会計</v>
      </c>
      <c r="AP34" s="598"/>
      <c r="AQ34" s="598"/>
      <c r="AR34" s="598"/>
      <c r="AS34" s="598"/>
      <c r="AT34" s="598"/>
      <c r="AU34" s="598"/>
      <c r="AV34" s="598"/>
      <c r="AW34" s="598"/>
      <c r="AX34" s="598"/>
      <c r="AY34" s="598"/>
      <c r="AZ34" s="598"/>
      <c r="BA34" s="598"/>
      <c r="BB34" s="598"/>
      <c r="BC34" s="598"/>
      <c r="BD34" s="169"/>
      <c r="BE34" s="597">
        <f>IF(BG34="","",MAX(C34:D43,U34:V43,AM34:AN43)+1)</f>
        <v>8</v>
      </c>
      <c r="BF34" s="597"/>
      <c r="BG34" s="598" t="str">
        <f>IF('各会計、関係団体の財政状況及び健全化判断比率'!B34="","",'各会計、関係団体の財政状況及び健全化判断比率'!B34)</f>
        <v>まむろ川温泉梅里苑事業特別会計</v>
      </c>
      <c r="BH34" s="598"/>
      <c r="BI34" s="598"/>
      <c r="BJ34" s="598"/>
      <c r="BK34" s="598"/>
      <c r="BL34" s="598"/>
      <c r="BM34" s="598"/>
      <c r="BN34" s="598"/>
      <c r="BO34" s="598"/>
      <c r="BP34" s="598"/>
      <c r="BQ34" s="598"/>
      <c r="BR34" s="598"/>
      <c r="BS34" s="598"/>
      <c r="BT34" s="598"/>
      <c r="BU34" s="598"/>
      <c r="BV34" s="169"/>
      <c r="BW34" s="597">
        <f>IF(BY34="","",MAX(C34:D43,U34:V43,AM34:AN43,BE34:BF43)+1)</f>
        <v>9</v>
      </c>
      <c r="BX34" s="597"/>
      <c r="BY34" s="598" t="str">
        <f>IF('各会計、関係団体の財政状況及び健全化判断比率'!B68="","",'各会計、関係団体の財政状況及び健全化判断比率'!B68)</f>
        <v>山形県消防補償等組合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病院事業会計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10</v>
      </c>
      <c r="BX35" s="597"/>
      <c r="BY35" s="598" t="str">
        <f>IF('各会計、関係団体の財政状況及び健全化判断比率'!B69="","",'各会計、関係団体の財政状況及び健全化判断比率'!B69)</f>
        <v>山形県自治会館管理組合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7</v>
      </c>
      <c r="AN36" s="597"/>
      <c r="AO36" s="598" t="str">
        <f>IF('各会計、関係団体の財政状況及び健全化判断比率'!B33="","",'各会計、関係団体の財政状況及び健全化判断比率'!B33)</f>
        <v>真室川町公共下水道事業特別会計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11</v>
      </c>
      <c r="BX36" s="597"/>
      <c r="BY36" s="598" t="str">
        <f>IF('各会計、関係団体の財政状況及び健全化判断比率'!B70="","",'各会計、関係団体の財政状況及び健全化判断比率'!B70)</f>
        <v>山形県市町村職員退職手当組合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12</v>
      </c>
      <c r="BX37" s="597"/>
      <c r="BY37" s="598" t="str">
        <f>IF('各会計、関係団体の財政状況及び健全化判断比率'!B71="","",'各会計、関係団体の財政状況及び健全化判断比率'!B71)</f>
        <v>山形県市町村交通災害共済組合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13</v>
      </c>
      <c r="BX38" s="597"/>
      <c r="BY38" s="598" t="str">
        <f>IF('各会計、関係団体の財政状況及び健全化判断比率'!B72="","",'各会計、関係団体の財政状況及び健全化判断比率'!B72)</f>
        <v>最上広域市町村圏事務組合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14</v>
      </c>
      <c r="BX39" s="597"/>
      <c r="BY39" s="598" t="str">
        <f>IF('各会計、関係団体の財政状況及び健全化判断比率'!B73="","",'各会計、関係団体の財政状況及び健全化判断比率'!B73)</f>
        <v>最上地区広域連合（普通会計分）</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15</v>
      </c>
      <c r="BX40" s="597"/>
      <c r="BY40" s="598" t="str">
        <f>IF('各会計、関係団体の財政状況及び健全化判断比率'!B74="","",'各会計、関係団体の財政状況及び健全化判断比率'!B74)</f>
        <v>最上地区広域連合（事業会計分）</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16</v>
      </c>
      <c r="BX41" s="597"/>
      <c r="BY41" s="598" t="str">
        <f>IF('各会計、関係団体の財政状況及び健全化判断比率'!B75="","",'各会計、関係団体の財政状況及び健全化判断比率'!B75)</f>
        <v>山形県後期高齢者医療広域連合（普通会計分）</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17</v>
      </c>
      <c r="BX42" s="597"/>
      <c r="BY42" s="598" t="str">
        <f>IF('各会計、関係団体の財政状況及び健全化判断比率'!B76="","",'各会計、関係団体の財政状況及び健全化判断比率'!B76)</f>
        <v>山形県後期高齢者医療広域連合（事業会計分）</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CBoKKLtWFF7Ok9vf3K+AeX1UmVcCg9Z3bD5y0zOSCbMd4GCW6t7kbdBcuTvf00f7ejcz+pVBf4Q69sGIwkFAOw==" saltValue="8SIvhQPs0xnHZPBQzOZHl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election activeCell="P38" sqref="P38"/>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2">
      <c r="A34" s="22"/>
      <c r="B34" s="31"/>
      <c r="C34" s="1151" t="s">
        <v>533</v>
      </c>
      <c r="D34" s="1151"/>
      <c r="E34" s="1152"/>
      <c r="F34" s="32">
        <v>7.21</v>
      </c>
      <c r="G34" s="33">
        <v>6.59</v>
      </c>
      <c r="H34" s="33">
        <v>6.32</v>
      </c>
      <c r="I34" s="33">
        <v>6.58</v>
      </c>
      <c r="J34" s="34">
        <v>5.65</v>
      </c>
      <c r="K34" s="22"/>
      <c r="L34" s="22"/>
      <c r="M34" s="22"/>
      <c r="N34" s="22"/>
      <c r="O34" s="22"/>
      <c r="P34" s="22"/>
    </row>
    <row r="35" spans="1:16" ht="39" customHeight="1" x14ac:dyDescent="0.2">
      <c r="A35" s="22"/>
      <c r="B35" s="35"/>
      <c r="C35" s="1145" t="s">
        <v>534</v>
      </c>
      <c r="D35" s="1146"/>
      <c r="E35" s="1147"/>
      <c r="F35" s="36">
        <v>5.17</v>
      </c>
      <c r="G35" s="37">
        <v>4.5599999999999996</v>
      </c>
      <c r="H35" s="37">
        <v>5.31</v>
      </c>
      <c r="I35" s="37">
        <v>5.98</v>
      </c>
      <c r="J35" s="38">
        <v>5.36</v>
      </c>
      <c r="K35" s="22"/>
      <c r="L35" s="22"/>
      <c r="M35" s="22"/>
      <c r="N35" s="22"/>
      <c r="O35" s="22"/>
      <c r="P35" s="22"/>
    </row>
    <row r="36" spans="1:16" ht="39" customHeight="1" x14ac:dyDescent="0.2">
      <c r="A36" s="22"/>
      <c r="B36" s="35"/>
      <c r="C36" s="1145" t="s">
        <v>535</v>
      </c>
      <c r="D36" s="1146"/>
      <c r="E36" s="1147"/>
      <c r="F36" s="36">
        <v>6.54</v>
      </c>
      <c r="G36" s="37">
        <v>10.77</v>
      </c>
      <c r="H36" s="37">
        <v>4.72</v>
      </c>
      <c r="I36" s="37">
        <v>4.79</v>
      </c>
      <c r="J36" s="38">
        <v>4.6500000000000004</v>
      </c>
      <c r="K36" s="22"/>
      <c r="L36" s="22"/>
      <c r="M36" s="22"/>
      <c r="N36" s="22"/>
      <c r="O36" s="22"/>
      <c r="P36" s="22"/>
    </row>
    <row r="37" spans="1:16" ht="39" customHeight="1" x14ac:dyDescent="0.2">
      <c r="A37" s="22"/>
      <c r="B37" s="35"/>
      <c r="C37" s="1145" t="s">
        <v>536</v>
      </c>
      <c r="D37" s="1146"/>
      <c r="E37" s="1147"/>
      <c r="F37" s="36">
        <v>0.31</v>
      </c>
      <c r="G37" s="37">
        <v>0.17</v>
      </c>
      <c r="H37" s="37">
        <v>0.45</v>
      </c>
      <c r="I37" s="37">
        <v>1.1000000000000001</v>
      </c>
      <c r="J37" s="38">
        <v>1.1399999999999999</v>
      </c>
      <c r="K37" s="22"/>
      <c r="L37" s="22"/>
      <c r="M37" s="22"/>
      <c r="N37" s="22"/>
      <c r="O37" s="22"/>
      <c r="P37" s="22"/>
    </row>
    <row r="38" spans="1:16" ht="39" customHeight="1" x14ac:dyDescent="0.2">
      <c r="A38" s="22"/>
      <c r="B38" s="35"/>
      <c r="C38" s="1145" t="s">
        <v>537</v>
      </c>
      <c r="D38" s="1146"/>
      <c r="E38" s="1147"/>
      <c r="F38" s="36">
        <v>0.02</v>
      </c>
      <c r="G38" s="37">
        <v>0.02</v>
      </c>
      <c r="H38" s="37">
        <v>0.02</v>
      </c>
      <c r="I38" s="37">
        <v>0</v>
      </c>
      <c r="J38" s="38">
        <v>0.81</v>
      </c>
      <c r="K38" s="22"/>
      <c r="L38" s="22"/>
      <c r="M38" s="22"/>
      <c r="N38" s="22"/>
      <c r="O38" s="22"/>
      <c r="P38" s="22"/>
    </row>
    <row r="39" spans="1:16" ht="39" customHeight="1" x14ac:dyDescent="0.2">
      <c r="A39" s="22"/>
      <c r="B39" s="35"/>
      <c r="C39" s="1145" t="s">
        <v>538</v>
      </c>
      <c r="D39" s="1146"/>
      <c r="E39" s="1147"/>
      <c r="F39" s="36">
        <v>0.14000000000000001</v>
      </c>
      <c r="G39" s="37">
        <v>0.03</v>
      </c>
      <c r="H39" s="37">
        <v>0.02</v>
      </c>
      <c r="I39" s="37">
        <v>0.02</v>
      </c>
      <c r="J39" s="38">
        <v>0.02</v>
      </c>
      <c r="K39" s="22"/>
      <c r="L39" s="22"/>
      <c r="M39" s="22"/>
      <c r="N39" s="22"/>
      <c r="O39" s="22"/>
      <c r="P39" s="22"/>
    </row>
    <row r="40" spans="1:16" ht="39" customHeight="1" x14ac:dyDescent="0.2">
      <c r="A40" s="22"/>
      <c r="B40" s="35"/>
      <c r="C40" s="1145" t="s">
        <v>539</v>
      </c>
      <c r="D40" s="1146"/>
      <c r="E40" s="1147"/>
      <c r="F40" s="36">
        <v>0.01</v>
      </c>
      <c r="G40" s="37">
        <v>0.01</v>
      </c>
      <c r="H40" s="37">
        <v>0.01</v>
      </c>
      <c r="I40" s="37">
        <v>0.01</v>
      </c>
      <c r="J40" s="38">
        <v>0.01</v>
      </c>
      <c r="K40" s="22"/>
      <c r="L40" s="22"/>
      <c r="M40" s="22"/>
      <c r="N40" s="22"/>
      <c r="O40" s="22"/>
      <c r="P40" s="22"/>
    </row>
    <row r="41" spans="1:16" ht="39" customHeight="1" x14ac:dyDescent="0.2">
      <c r="A41" s="22"/>
      <c r="B41" s="35"/>
      <c r="C41" s="1145" t="s">
        <v>540</v>
      </c>
      <c r="D41" s="1146"/>
      <c r="E41" s="1147"/>
      <c r="F41" s="36">
        <v>0</v>
      </c>
      <c r="G41" s="37">
        <v>0.01</v>
      </c>
      <c r="H41" s="37">
        <v>0</v>
      </c>
      <c r="I41" s="37">
        <v>0</v>
      </c>
      <c r="J41" s="38">
        <v>0</v>
      </c>
      <c r="K41" s="22"/>
      <c r="L41" s="22"/>
      <c r="M41" s="22"/>
      <c r="N41" s="22"/>
      <c r="O41" s="22"/>
      <c r="P41" s="22"/>
    </row>
    <row r="42" spans="1:16" ht="39" customHeight="1" x14ac:dyDescent="0.2">
      <c r="A42" s="22"/>
      <c r="B42" s="39"/>
      <c r="C42" s="1145" t="s">
        <v>541</v>
      </c>
      <c r="D42" s="1146"/>
      <c r="E42" s="1147"/>
      <c r="F42" s="36" t="s">
        <v>488</v>
      </c>
      <c r="G42" s="37" t="s">
        <v>488</v>
      </c>
      <c r="H42" s="37" t="s">
        <v>488</v>
      </c>
      <c r="I42" s="37" t="s">
        <v>488</v>
      </c>
      <c r="J42" s="38" t="s">
        <v>488</v>
      </c>
      <c r="K42" s="22"/>
      <c r="L42" s="22"/>
      <c r="M42" s="22"/>
      <c r="N42" s="22"/>
      <c r="O42" s="22"/>
      <c r="P42" s="22"/>
    </row>
    <row r="43" spans="1:16" ht="39" customHeight="1" thickBot="1" x14ac:dyDescent="0.25">
      <c r="A43" s="22"/>
      <c r="B43" s="40"/>
      <c r="C43" s="1148" t="s">
        <v>542</v>
      </c>
      <c r="D43" s="1149"/>
      <c r="E43" s="1150"/>
      <c r="F43" s="41" t="s">
        <v>488</v>
      </c>
      <c r="G43" s="42" t="s">
        <v>488</v>
      </c>
      <c r="H43" s="42" t="s">
        <v>488</v>
      </c>
      <c r="I43" s="42" t="s">
        <v>488</v>
      </c>
      <c r="J43" s="43" t="s">
        <v>488</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u51k3XAbg/2HZPjRBL+qYtXg2vFO1ZM0OFz6vHNY9v5VA2QTNGu2J+ap/uKB1bkbLr5qmcUl3bZ8pm3+ZTMbyg==" saltValue="r3ya2BBbCe96yYDDjeH17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election activeCell="S55" sqref="S55"/>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443</v>
      </c>
      <c r="L45" s="60">
        <v>395</v>
      </c>
      <c r="M45" s="60">
        <v>399</v>
      </c>
      <c r="N45" s="60">
        <v>448</v>
      </c>
      <c r="O45" s="61">
        <v>460</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488</v>
      </c>
      <c r="L46" s="64" t="s">
        <v>488</v>
      </c>
      <c r="M46" s="64" t="s">
        <v>488</v>
      </c>
      <c r="N46" s="64" t="s">
        <v>488</v>
      </c>
      <c r="O46" s="65" t="s">
        <v>488</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488</v>
      </c>
      <c r="L47" s="64" t="s">
        <v>488</v>
      </c>
      <c r="M47" s="64" t="s">
        <v>488</v>
      </c>
      <c r="N47" s="64" t="s">
        <v>488</v>
      </c>
      <c r="O47" s="65" t="s">
        <v>488</v>
      </c>
      <c r="P47" s="48"/>
      <c r="Q47" s="48"/>
      <c r="R47" s="48"/>
      <c r="S47" s="48"/>
      <c r="T47" s="48"/>
      <c r="U47" s="48"/>
    </row>
    <row r="48" spans="1:21" ht="30.75" customHeight="1" x14ac:dyDescent="0.2">
      <c r="A48" s="48"/>
      <c r="B48" s="1155"/>
      <c r="C48" s="1156"/>
      <c r="D48" s="62"/>
      <c r="E48" s="1161" t="s">
        <v>13</v>
      </c>
      <c r="F48" s="1161"/>
      <c r="G48" s="1161"/>
      <c r="H48" s="1161"/>
      <c r="I48" s="1161"/>
      <c r="J48" s="1162"/>
      <c r="K48" s="63">
        <v>225</v>
      </c>
      <c r="L48" s="64">
        <v>200</v>
      </c>
      <c r="M48" s="64">
        <v>234</v>
      </c>
      <c r="N48" s="64">
        <v>224</v>
      </c>
      <c r="O48" s="65">
        <v>231</v>
      </c>
      <c r="P48" s="48"/>
      <c r="Q48" s="48"/>
      <c r="R48" s="48"/>
      <c r="S48" s="48"/>
      <c r="T48" s="48"/>
      <c r="U48" s="48"/>
    </row>
    <row r="49" spans="1:21" ht="30.75" customHeight="1" x14ac:dyDescent="0.2">
      <c r="A49" s="48"/>
      <c r="B49" s="1155"/>
      <c r="C49" s="1156"/>
      <c r="D49" s="62"/>
      <c r="E49" s="1161" t="s">
        <v>14</v>
      </c>
      <c r="F49" s="1161"/>
      <c r="G49" s="1161"/>
      <c r="H49" s="1161"/>
      <c r="I49" s="1161"/>
      <c r="J49" s="1162"/>
      <c r="K49" s="63">
        <v>10</v>
      </c>
      <c r="L49" s="64">
        <v>9</v>
      </c>
      <c r="M49" s="64">
        <v>11</v>
      </c>
      <c r="N49" s="64">
        <v>11</v>
      </c>
      <c r="O49" s="65">
        <v>8</v>
      </c>
      <c r="P49" s="48"/>
      <c r="Q49" s="48"/>
      <c r="R49" s="48"/>
      <c r="S49" s="48"/>
      <c r="T49" s="48"/>
      <c r="U49" s="48"/>
    </row>
    <row r="50" spans="1:21" ht="30.75" customHeight="1" x14ac:dyDescent="0.2">
      <c r="A50" s="48"/>
      <c r="B50" s="1155"/>
      <c r="C50" s="1156"/>
      <c r="D50" s="62"/>
      <c r="E50" s="1161" t="s">
        <v>15</v>
      </c>
      <c r="F50" s="1161"/>
      <c r="G50" s="1161"/>
      <c r="H50" s="1161"/>
      <c r="I50" s="1161"/>
      <c r="J50" s="1162"/>
      <c r="K50" s="63">
        <v>1</v>
      </c>
      <c r="L50" s="64">
        <v>1</v>
      </c>
      <c r="M50" s="64">
        <v>4</v>
      </c>
      <c r="N50" s="64">
        <v>0</v>
      </c>
      <c r="O50" s="65">
        <v>2</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488</v>
      </c>
      <c r="L51" s="64" t="s">
        <v>488</v>
      </c>
      <c r="M51" s="64" t="s">
        <v>488</v>
      </c>
      <c r="N51" s="64" t="s">
        <v>488</v>
      </c>
      <c r="O51" s="65" t="s">
        <v>488</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479</v>
      </c>
      <c r="L52" s="64">
        <v>455</v>
      </c>
      <c r="M52" s="64">
        <v>448</v>
      </c>
      <c r="N52" s="64">
        <v>465</v>
      </c>
      <c r="O52" s="65">
        <v>458</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200</v>
      </c>
      <c r="L53" s="69">
        <v>150</v>
      </c>
      <c r="M53" s="69">
        <v>200</v>
      </c>
      <c r="N53" s="69">
        <v>218</v>
      </c>
      <c r="O53" s="70">
        <v>243</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543</v>
      </c>
      <c r="L57" s="81" t="s">
        <v>544</v>
      </c>
      <c r="M57" s="81" t="s">
        <v>545</v>
      </c>
      <c r="N57" s="81" t="s">
        <v>546</v>
      </c>
      <c r="O57" s="82" t="s">
        <v>547</v>
      </c>
      <c r="P57" s="48"/>
      <c r="Q57" s="48"/>
      <c r="R57" s="48"/>
      <c r="S57" s="48"/>
      <c r="T57" s="48"/>
      <c r="U57" s="48"/>
    </row>
    <row r="58" spans="1:21" ht="31.5" customHeight="1" x14ac:dyDescent="0.2">
      <c r="B58" s="1169" t="s">
        <v>24</v>
      </c>
      <c r="C58" s="1170"/>
      <c r="D58" s="1175" t="s">
        <v>25</v>
      </c>
      <c r="E58" s="1176"/>
      <c r="F58" s="1176"/>
      <c r="G58" s="1176"/>
      <c r="H58" s="1176"/>
      <c r="I58" s="1176"/>
      <c r="J58" s="1177"/>
      <c r="K58" s="83" t="s">
        <v>488</v>
      </c>
      <c r="L58" s="84" t="s">
        <v>488</v>
      </c>
      <c r="M58" s="84" t="s">
        <v>488</v>
      </c>
      <c r="N58" s="84" t="s">
        <v>488</v>
      </c>
      <c r="O58" s="85" t="s">
        <v>488</v>
      </c>
    </row>
    <row r="59" spans="1:21" ht="31.5" customHeight="1" x14ac:dyDescent="0.2">
      <c r="B59" s="1171"/>
      <c r="C59" s="1172"/>
      <c r="D59" s="1178" t="s">
        <v>26</v>
      </c>
      <c r="E59" s="1179"/>
      <c r="F59" s="1179"/>
      <c r="G59" s="1179"/>
      <c r="H59" s="1179"/>
      <c r="I59" s="1179"/>
      <c r="J59" s="1180"/>
      <c r="K59" s="86" t="s">
        <v>488</v>
      </c>
      <c r="L59" s="87" t="s">
        <v>488</v>
      </c>
      <c r="M59" s="87" t="s">
        <v>488</v>
      </c>
      <c r="N59" s="87" t="s">
        <v>488</v>
      </c>
      <c r="O59" s="88" t="s">
        <v>488</v>
      </c>
    </row>
    <row r="60" spans="1:21" ht="31.5" customHeight="1" thickBot="1" x14ac:dyDescent="0.25">
      <c r="B60" s="1173"/>
      <c r="C60" s="1174"/>
      <c r="D60" s="1181" t="s">
        <v>27</v>
      </c>
      <c r="E60" s="1182"/>
      <c r="F60" s="1182"/>
      <c r="G60" s="1182"/>
      <c r="H60" s="1182"/>
      <c r="I60" s="1182"/>
      <c r="J60" s="1183"/>
      <c r="K60" s="89" t="s">
        <v>488</v>
      </c>
      <c r="L60" s="90" t="s">
        <v>488</v>
      </c>
      <c r="M60" s="90" t="s">
        <v>488</v>
      </c>
      <c r="N60" s="90" t="s">
        <v>488</v>
      </c>
      <c r="O60" s="91" t="s">
        <v>488</v>
      </c>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vFausWhKGAe9EktrcIxpn+KGeJXFCGeKS3sg4Mq2WkYVZSNsEBoFq84zl+dLziwUSRod3fX7wReTnfT4h1NV7w==" saltValue="omdewuVaIM3o7vtEzRnYb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527</v>
      </c>
      <c r="J40" s="103" t="s">
        <v>528</v>
      </c>
      <c r="K40" s="103" t="s">
        <v>529</v>
      </c>
      <c r="L40" s="103" t="s">
        <v>530</v>
      </c>
      <c r="M40" s="104" t="s">
        <v>531</v>
      </c>
    </row>
    <row r="41" spans="2:13" ht="27.75" customHeight="1" x14ac:dyDescent="0.2">
      <c r="B41" s="1184" t="s">
        <v>30</v>
      </c>
      <c r="C41" s="1185"/>
      <c r="D41" s="105"/>
      <c r="E41" s="1190" t="s">
        <v>31</v>
      </c>
      <c r="F41" s="1190"/>
      <c r="G41" s="1190"/>
      <c r="H41" s="1191"/>
      <c r="I41" s="343">
        <v>4879</v>
      </c>
      <c r="J41" s="344">
        <v>4698</v>
      </c>
      <c r="K41" s="344">
        <v>4588</v>
      </c>
      <c r="L41" s="344">
        <v>5069</v>
      </c>
      <c r="M41" s="345">
        <v>5279</v>
      </c>
    </row>
    <row r="42" spans="2:13" ht="27.75" customHeight="1" x14ac:dyDescent="0.2">
      <c r="B42" s="1186"/>
      <c r="C42" s="1187"/>
      <c r="D42" s="106"/>
      <c r="E42" s="1192" t="s">
        <v>32</v>
      </c>
      <c r="F42" s="1192"/>
      <c r="G42" s="1192"/>
      <c r="H42" s="1193"/>
      <c r="I42" s="346">
        <v>46</v>
      </c>
      <c r="J42" s="347">
        <v>77</v>
      </c>
      <c r="K42" s="347">
        <v>51</v>
      </c>
      <c r="L42" s="347">
        <v>47</v>
      </c>
      <c r="M42" s="348">
        <v>43</v>
      </c>
    </row>
    <row r="43" spans="2:13" ht="27.75" customHeight="1" x14ac:dyDescent="0.2">
      <c r="B43" s="1186"/>
      <c r="C43" s="1187"/>
      <c r="D43" s="106"/>
      <c r="E43" s="1192" t="s">
        <v>33</v>
      </c>
      <c r="F43" s="1192"/>
      <c r="G43" s="1192"/>
      <c r="H43" s="1193"/>
      <c r="I43" s="346">
        <v>2219</v>
      </c>
      <c r="J43" s="347">
        <v>1967</v>
      </c>
      <c r="K43" s="347">
        <v>1775</v>
      </c>
      <c r="L43" s="347">
        <v>1683</v>
      </c>
      <c r="M43" s="348">
        <v>1552</v>
      </c>
    </row>
    <row r="44" spans="2:13" ht="27.75" customHeight="1" x14ac:dyDescent="0.2">
      <c r="B44" s="1186"/>
      <c r="C44" s="1187"/>
      <c r="D44" s="106"/>
      <c r="E44" s="1192" t="s">
        <v>34</v>
      </c>
      <c r="F44" s="1192"/>
      <c r="G44" s="1192"/>
      <c r="H44" s="1193"/>
      <c r="I44" s="346">
        <v>14</v>
      </c>
      <c r="J44" s="347">
        <v>9</v>
      </c>
      <c r="K44" s="347">
        <v>2</v>
      </c>
      <c r="L44" s="347" t="s">
        <v>488</v>
      </c>
      <c r="M44" s="348">
        <v>11</v>
      </c>
    </row>
    <row r="45" spans="2:13" ht="27.75" customHeight="1" x14ac:dyDescent="0.2">
      <c r="B45" s="1186"/>
      <c r="C45" s="1187"/>
      <c r="D45" s="106"/>
      <c r="E45" s="1192" t="s">
        <v>35</v>
      </c>
      <c r="F45" s="1192"/>
      <c r="G45" s="1192"/>
      <c r="H45" s="1193"/>
      <c r="I45" s="346">
        <v>752</v>
      </c>
      <c r="J45" s="347">
        <v>710</v>
      </c>
      <c r="K45" s="347">
        <v>767</v>
      </c>
      <c r="L45" s="347">
        <v>729</v>
      </c>
      <c r="M45" s="348">
        <v>715</v>
      </c>
    </row>
    <row r="46" spans="2:13" ht="27.75" customHeight="1" x14ac:dyDescent="0.2">
      <c r="B46" s="1186"/>
      <c r="C46" s="1187"/>
      <c r="D46" s="107"/>
      <c r="E46" s="1192" t="s">
        <v>36</v>
      </c>
      <c r="F46" s="1192"/>
      <c r="G46" s="1192"/>
      <c r="H46" s="1193"/>
      <c r="I46" s="346" t="s">
        <v>488</v>
      </c>
      <c r="J46" s="347" t="s">
        <v>488</v>
      </c>
      <c r="K46" s="347" t="s">
        <v>488</v>
      </c>
      <c r="L46" s="347" t="s">
        <v>488</v>
      </c>
      <c r="M46" s="348" t="s">
        <v>488</v>
      </c>
    </row>
    <row r="47" spans="2:13" ht="27.75" customHeight="1" x14ac:dyDescent="0.2">
      <c r="B47" s="1186"/>
      <c r="C47" s="1187"/>
      <c r="D47" s="108"/>
      <c r="E47" s="1194" t="s">
        <v>37</v>
      </c>
      <c r="F47" s="1195"/>
      <c r="G47" s="1195"/>
      <c r="H47" s="1196"/>
      <c r="I47" s="346" t="s">
        <v>488</v>
      </c>
      <c r="J47" s="347" t="s">
        <v>488</v>
      </c>
      <c r="K47" s="347" t="s">
        <v>488</v>
      </c>
      <c r="L47" s="347" t="s">
        <v>488</v>
      </c>
      <c r="M47" s="348" t="s">
        <v>488</v>
      </c>
    </row>
    <row r="48" spans="2:13" ht="27.75" customHeight="1" x14ac:dyDescent="0.2">
      <c r="B48" s="1186"/>
      <c r="C48" s="1187"/>
      <c r="D48" s="106"/>
      <c r="E48" s="1192" t="s">
        <v>38</v>
      </c>
      <c r="F48" s="1192"/>
      <c r="G48" s="1192"/>
      <c r="H48" s="1193"/>
      <c r="I48" s="346" t="s">
        <v>488</v>
      </c>
      <c r="J48" s="347" t="s">
        <v>488</v>
      </c>
      <c r="K48" s="347" t="s">
        <v>488</v>
      </c>
      <c r="L48" s="347" t="s">
        <v>488</v>
      </c>
      <c r="M48" s="348" t="s">
        <v>488</v>
      </c>
    </row>
    <row r="49" spans="2:13" ht="27.75" customHeight="1" x14ac:dyDescent="0.2">
      <c r="B49" s="1188"/>
      <c r="C49" s="1189"/>
      <c r="D49" s="106"/>
      <c r="E49" s="1192" t="s">
        <v>39</v>
      </c>
      <c r="F49" s="1192"/>
      <c r="G49" s="1192"/>
      <c r="H49" s="1193"/>
      <c r="I49" s="346" t="s">
        <v>488</v>
      </c>
      <c r="J49" s="347" t="s">
        <v>488</v>
      </c>
      <c r="K49" s="347" t="s">
        <v>488</v>
      </c>
      <c r="L49" s="347" t="s">
        <v>488</v>
      </c>
      <c r="M49" s="348" t="s">
        <v>488</v>
      </c>
    </row>
    <row r="50" spans="2:13" ht="27.75" customHeight="1" x14ac:dyDescent="0.2">
      <c r="B50" s="1197" t="s">
        <v>40</v>
      </c>
      <c r="C50" s="1198"/>
      <c r="D50" s="109"/>
      <c r="E50" s="1192" t="s">
        <v>41</v>
      </c>
      <c r="F50" s="1192"/>
      <c r="G50" s="1192"/>
      <c r="H50" s="1193"/>
      <c r="I50" s="346">
        <v>1862</v>
      </c>
      <c r="J50" s="347">
        <v>1907</v>
      </c>
      <c r="K50" s="347">
        <v>2213</v>
      </c>
      <c r="L50" s="347">
        <v>2564</v>
      </c>
      <c r="M50" s="348">
        <v>2722</v>
      </c>
    </row>
    <row r="51" spans="2:13" ht="27.75" customHeight="1" x14ac:dyDescent="0.2">
      <c r="B51" s="1186"/>
      <c r="C51" s="1187"/>
      <c r="D51" s="106"/>
      <c r="E51" s="1192" t="s">
        <v>42</v>
      </c>
      <c r="F51" s="1192"/>
      <c r="G51" s="1192"/>
      <c r="H51" s="1193"/>
      <c r="I51" s="346">
        <v>59</v>
      </c>
      <c r="J51" s="347">
        <v>54</v>
      </c>
      <c r="K51" s="347">
        <v>43</v>
      </c>
      <c r="L51" s="347">
        <v>44</v>
      </c>
      <c r="M51" s="348">
        <v>44</v>
      </c>
    </row>
    <row r="52" spans="2:13" ht="27.75" customHeight="1" x14ac:dyDescent="0.2">
      <c r="B52" s="1188"/>
      <c r="C52" s="1189"/>
      <c r="D52" s="106"/>
      <c r="E52" s="1192" t="s">
        <v>43</v>
      </c>
      <c r="F52" s="1192"/>
      <c r="G52" s="1192"/>
      <c r="H52" s="1193"/>
      <c r="I52" s="346">
        <v>4631</v>
      </c>
      <c r="J52" s="347">
        <v>4544</v>
      </c>
      <c r="K52" s="347">
        <v>4422</v>
      </c>
      <c r="L52" s="347">
        <v>4748</v>
      </c>
      <c r="M52" s="348">
        <v>4888</v>
      </c>
    </row>
    <row r="53" spans="2:13" ht="27.75" customHeight="1" thickBot="1" x14ac:dyDescent="0.25">
      <c r="B53" s="1199" t="s">
        <v>19</v>
      </c>
      <c r="C53" s="1200"/>
      <c r="D53" s="110"/>
      <c r="E53" s="1201" t="s">
        <v>44</v>
      </c>
      <c r="F53" s="1201"/>
      <c r="G53" s="1201"/>
      <c r="H53" s="1202"/>
      <c r="I53" s="349">
        <v>1358</v>
      </c>
      <c r="J53" s="350">
        <v>956</v>
      </c>
      <c r="K53" s="350">
        <v>506</v>
      </c>
      <c r="L53" s="350">
        <v>171</v>
      </c>
      <c r="M53" s="351">
        <v>-53</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j14sCXMf+H4w7tuzZGcNWPwA9WrLUY/c5dS3iTZ6Jd7Gjq0gwHvUR4dZzX2etbSQFs1dOVR5ajEORNqVVhdj5Q==" saltValue="bwCg1vdwAxhc887D1q4Be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5" zoomScaleNormal="85" zoomScaleSheetLayoutView="100" workbookViewId="0">
      <selection activeCell="H62" sqref="H62"/>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529</v>
      </c>
      <c r="G54" s="119" t="s">
        <v>530</v>
      </c>
      <c r="H54" s="120" t="s">
        <v>531</v>
      </c>
    </row>
    <row r="55" spans="2:8" ht="52.5" customHeight="1" x14ac:dyDescent="0.2">
      <c r="B55" s="121"/>
      <c r="C55" s="1211" t="s">
        <v>46</v>
      </c>
      <c r="D55" s="1211"/>
      <c r="E55" s="1212"/>
      <c r="F55" s="352">
        <v>924</v>
      </c>
      <c r="G55" s="352">
        <v>1102</v>
      </c>
      <c r="H55" s="353">
        <v>1103</v>
      </c>
    </row>
    <row r="56" spans="2:8" ht="52.5" customHeight="1" x14ac:dyDescent="0.2">
      <c r="B56" s="122"/>
      <c r="C56" s="1213" t="s">
        <v>47</v>
      </c>
      <c r="D56" s="1213"/>
      <c r="E56" s="1214"/>
      <c r="F56" s="354">
        <v>183</v>
      </c>
      <c r="G56" s="354">
        <v>117</v>
      </c>
      <c r="H56" s="355">
        <v>136</v>
      </c>
    </row>
    <row r="57" spans="2:8" ht="53.25" customHeight="1" x14ac:dyDescent="0.2">
      <c r="B57" s="122"/>
      <c r="C57" s="1215" t="s">
        <v>48</v>
      </c>
      <c r="D57" s="1215"/>
      <c r="E57" s="1216"/>
      <c r="F57" s="356">
        <v>587</v>
      </c>
      <c r="G57" s="356">
        <v>837</v>
      </c>
      <c r="H57" s="357">
        <v>1055</v>
      </c>
    </row>
    <row r="58" spans="2:8" ht="45.75" customHeight="1" x14ac:dyDescent="0.2">
      <c r="B58" s="123"/>
      <c r="C58" s="1203" t="s">
        <v>558</v>
      </c>
      <c r="D58" s="1204"/>
      <c r="E58" s="1205"/>
      <c r="F58" s="358">
        <v>482</v>
      </c>
      <c r="G58" s="358">
        <v>715</v>
      </c>
      <c r="H58" s="359">
        <v>893</v>
      </c>
    </row>
    <row r="59" spans="2:8" ht="45.75" customHeight="1" x14ac:dyDescent="0.2">
      <c r="B59" s="123"/>
      <c r="C59" s="1203" t="s">
        <v>559</v>
      </c>
      <c r="D59" s="1204"/>
      <c r="E59" s="1205"/>
      <c r="F59" s="358">
        <v>86</v>
      </c>
      <c r="G59" s="358">
        <v>105</v>
      </c>
      <c r="H59" s="359">
        <v>147</v>
      </c>
    </row>
    <row r="60" spans="2:8" ht="45.75" customHeight="1" x14ac:dyDescent="0.2">
      <c r="B60" s="123"/>
      <c r="C60" s="1203" t="s">
        <v>560</v>
      </c>
      <c r="D60" s="1204"/>
      <c r="E60" s="1205"/>
      <c r="F60" s="358">
        <v>10</v>
      </c>
      <c r="G60" s="358">
        <v>10</v>
      </c>
      <c r="H60" s="359">
        <v>10</v>
      </c>
    </row>
    <row r="61" spans="2:8" ht="45.75" customHeight="1" x14ac:dyDescent="0.2">
      <c r="B61" s="123"/>
      <c r="C61" s="1203" t="s">
        <v>561</v>
      </c>
      <c r="D61" s="1204"/>
      <c r="E61" s="1205"/>
      <c r="F61" s="358">
        <v>9</v>
      </c>
      <c r="G61" s="358">
        <v>7</v>
      </c>
      <c r="H61" s="359">
        <v>5</v>
      </c>
    </row>
    <row r="62" spans="2:8" ht="45.75" customHeight="1" thickBot="1" x14ac:dyDescent="0.25">
      <c r="B62" s="124"/>
      <c r="C62" s="1206"/>
      <c r="D62" s="1207"/>
      <c r="E62" s="1208"/>
      <c r="F62" s="360"/>
      <c r="G62" s="360"/>
      <c r="H62" s="361"/>
    </row>
    <row r="63" spans="2:8" ht="52.5" customHeight="1" thickBot="1" x14ac:dyDescent="0.25">
      <c r="B63" s="125"/>
      <c r="C63" s="1209" t="s">
        <v>49</v>
      </c>
      <c r="D63" s="1209"/>
      <c r="E63" s="1210"/>
      <c r="F63" s="362">
        <v>1693</v>
      </c>
      <c r="G63" s="362">
        <v>2057</v>
      </c>
      <c r="H63" s="363">
        <v>2293</v>
      </c>
    </row>
    <row r="64" spans="2:8" ht="13.2" x14ac:dyDescent="0.2"/>
  </sheetData>
  <sheetProtection algorithmName="SHA-512" hashValue="2QigHQPS6ZJ/UBG1N9WuWudzRVmpH0m5CmhHBDG8KHjlpyf1D7v+50NSrWlRbAMRzX6ZMuVCsS4Onr9Rs2vm8A==" saltValue="1K9F9DHmmIIaVYHHnuo7x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526</v>
      </c>
      <c r="G2" s="139"/>
      <c r="H2" s="140"/>
    </row>
    <row r="3" spans="1:8" x14ac:dyDescent="0.2">
      <c r="A3" s="136" t="s">
        <v>519</v>
      </c>
      <c r="B3" s="141"/>
      <c r="C3" s="142"/>
      <c r="D3" s="143">
        <v>377216</v>
      </c>
      <c r="E3" s="144"/>
      <c r="F3" s="145">
        <v>126525</v>
      </c>
      <c r="G3" s="146"/>
      <c r="H3" s="147"/>
    </row>
    <row r="4" spans="1:8" x14ac:dyDescent="0.2">
      <c r="A4" s="148"/>
      <c r="B4" s="149"/>
      <c r="C4" s="150"/>
      <c r="D4" s="151">
        <v>311503</v>
      </c>
      <c r="E4" s="152"/>
      <c r="F4" s="153">
        <v>67052</v>
      </c>
      <c r="G4" s="154"/>
      <c r="H4" s="155"/>
    </row>
    <row r="5" spans="1:8" x14ac:dyDescent="0.2">
      <c r="A5" s="136" t="s">
        <v>521</v>
      </c>
      <c r="B5" s="141"/>
      <c r="C5" s="142"/>
      <c r="D5" s="143">
        <v>135560</v>
      </c>
      <c r="E5" s="144"/>
      <c r="F5" s="145">
        <v>122054</v>
      </c>
      <c r="G5" s="146"/>
      <c r="H5" s="147"/>
    </row>
    <row r="6" spans="1:8" x14ac:dyDescent="0.2">
      <c r="A6" s="148"/>
      <c r="B6" s="149"/>
      <c r="C6" s="150"/>
      <c r="D6" s="151">
        <v>60877</v>
      </c>
      <c r="E6" s="152"/>
      <c r="F6" s="153">
        <v>68298</v>
      </c>
      <c r="G6" s="154"/>
      <c r="H6" s="155"/>
    </row>
    <row r="7" spans="1:8" x14ac:dyDescent="0.2">
      <c r="A7" s="136" t="s">
        <v>522</v>
      </c>
      <c r="B7" s="141"/>
      <c r="C7" s="142"/>
      <c r="D7" s="143">
        <v>166161</v>
      </c>
      <c r="E7" s="144"/>
      <c r="F7" s="145">
        <v>111644</v>
      </c>
      <c r="G7" s="146"/>
      <c r="H7" s="147"/>
    </row>
    <row r="8" spans="1:8" x14ac:dyDescent="0.2">
      <c r="A8" s="148"/>
      <c r="B8" s="149"/>
      <c r="C8" s="150"/>
      <c r="D8" s="151">
        <v>94114</v>
      </c>
      <c r="E8" s="152"/>
      <c r="F8" s="153">
        <v>66606</v>
      </c>
      <c r="G8" s="154"/>
      <c r="H8" s="155"/>
    </row>
    <row r="9" spans="1:8" x14ac:dyDescent="0.2">
      <c r="A9" s="136" t="s">
        <v>523</v>
      </c>
      <c r="B9" s="141"/>
      <c r="C9" s="142"/>
      <c r="D9" s="143">
        <v>180499</v>
      </c>
      <c r="E9" s="144"/>
      <c r="F9" s="145">
        <v>127917</v>
      </c>
      <c r="G9" s="146"/>
      <c r="H9" s="147"/>
    </row>
    <row r="10" spans="1:8" x14ac:dyDescent="0.2">
      <c r="A10" s="148"/>
      <c r="B10" s="149"/>
      <c r="C10" s="150"/>
      <c r="D10" s="151">
        <v>114527</v>
      </c>
      <c r="E10" s="152"/>
      <c r="F10" s="153">
        <v>69746</v>
      </c>
      <c r="G10" s="154"/>
      <c r="H10" s="155"/>
    </row>
    <row r="11" spans="1:8" x14ac:dyDescent="0.2">
      <c r="A11" s="136" t="s">
        <v>524</v>
      </c>
      <c r="B11" s="141"/>
      <c r="C11" s="142"/>
      <c r="D11" s="143">
        <v>152699</v>
      </c>
      <c r="E11" s="144"/>
      <c r="F11" s="145">
        <v>135931</v>
      </c>
      <c r="G11" s="146"/>
      <c r="H11" s="147"/>
    </row>
    <row r="12" spans="1:8" x14ac:dyDescent="0.2">
      <c r="A12" s="148"/>
      <c r="B12" s="149"/>
      <c r="C12" s="156"/>
      <c r="D12" s="151">
        <v>78677</v>
      </c>
      <c r="E12" s="152"/>
      <c r="F12" s="153">
        <v>75320</v>
      </c>
      <c r="G12" s="154"/>
      <c r="H12" s="155"/>
    </row>
    <row r="13" spans="1:8" x14ac:dyDescent="0.2">
      <c r="A13" s="136"/>
      <c r="B13" s="141"/>
      <c r="C13" s="157"/>
      <c r="D13" s="158">
        <v>202427</v>
      </c>
      <c r="E13" s="159"/>
      <c r="F13" s="160">
        <v>124814</v>
      </c>
      <c r="G13" s="161"/>
      <c r="H13" s="147"/>
    </row>
    <row r="14" spans="1:8" x14ac:dyDescent="0.2">
      <c r="A14" s="148"/>
      <c r="B14" s="149"/>
      <c r="C14" s="150"/>
      <c r="D14" s="151">
        <v>131940</v>
      </c>
      <c r="E14" s="152"/>
      <c r="F14" s="153">
        <v>69404</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6.54</v>
      </c>
      <c r="C19" s="162">
        <f>ROUND(VALUE(SUBSTITUTE(実質収支比率等に係る経年分析!G$48,"▲","-")),2)</f>
        <v>10.77</v>
      </c>
      <c r="D19" s="162">
        <f>ROUND(VALUE(SUBSTITUTE(実質収支比率等に係る経年分析!H$48,"▲","-")),2)</f>
        <v>4.72</v>
      </c>
      <c r="E19" s="162">
        <f>ROUND(VALUE(SUBSTITUTE(実質収支比率等に係る経年分析!I$48,"▲","-")),2)</f>
        <v>4.8</v>
      </c>
      <c r="F19" s="162">
        <f>ROUND(VALUE(SUBSTITUTE(実質収支比率等に係る経年分析!J$48,"▲","-")),2)</f>
        <v>4.6500000000000004</v>
      </c>
    </row>
    <row r="20" spans="1:11" x14ac:dyDescent="0.2">
      <c r="A20" s="162" t="s">
        <v>53</v>
      </c>
      <c r="B20" s="162">
        <f>ROUND(VALUE(SUBSTITUTE(実質収支比率等に係る経年分析!F$47,"▲","-")),2)</f>
        <v>16.670000000000002</v>
      </c>
      <c r="C20" s="162">
        <f>ROUND(VALUE(SUBSTITUTE(実質収支比率等に係る経年分析!G$47,"▲","-")),2)</f>
        <v>15.75</v>
      </c>
      <c r="D20" s="162">
        <f>ROUND(VALUE(SUBSTITUTE(実質収支比率等に係る経年分析!H$47,"▲","-")),2)</f>
        <v>23.97</v>
      </c>
      <c r="E20" s="162">
        <f>ROUND(VALUE(SUBSTITUTE(実質収支比率等に係る経年分析!I$47,"▲","-")),2)</f>
        <v>28.83</v>
      </c>
      <c r="F20" s="162">
        <f>ROUND(VALUE(SUBSTITUTE(実質収支比率等に係る経年分析!J$47,"▲","-")),2)</f>
        <v>28.06</v>
      </c>
    </row>
    <row r="21" spans="1:11" x14ac:dyDescent="0.2">
      <c r="A21" s="162" t="s">
        <v>54</v>
      </c>
      <c r="B21" s="162">
        <f>IF(ISNUMBER(VALUE(SUBSTITUTE(実質収支比率等に係る経年分析!F$49,"▲","-"))),ROUND(VALUE(SUBSTITUTE(実質収支比率等に係る経年分析!F$49,"▲","-")),2),NA())</f>
        <v>-3.27</v>
      </c>
      <c r="C21" s="162">
        <f>IF(ISNUMBER(VALUE(SUBSTITUTE(実質収支比率等に係る経年分析!G$49,"▲","-"))),ROUND(VALUE(SUBSTITUTE(実質収支比率等に係る経年分析!G$49,"▲","-")),2),NA())</f>
        <v>10.82</v>
      </c>
      <c r="D21" s="162">
        <f>IF(ISNUMBER(VALUE(SUBSTITUTE(実質収支比率等に係る経年分析!H$49,"▲","-"))),ROUND(VALUE(SUBSTITUTE(実質収支比率等に係る経年分析!H$49,"▲","-")),2),NA())</f>
        <v>8.0299999999999994</v>
      </c>
      <c r="E21" s="162">
        <f>IF(ISNUMBER(VALUE(SUBSTITUTE(実質収支比率等に係る経年分析!I$49,"▲","-"))),ROUND(VALUE(SUBSTITUTE(実質収支比率等に係る経年分析!I$49,"▲","-")),2),NA())</f>
        <v>4.71</v>
      </c>
      <c r="F21" s="162">
        <f>IF(ISNUMBER(VALUE(SUBSTITUTE(実質収支比率等に係る経年分析!J$49,"▲","-"))),ROUND(VALUE(SUBSTITUTE(実質収支比率等に係る経年分析!J$49,"▲","-")),2),NA())</f>
        <v>4.47</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後期高齢者医療特別会計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0.01</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2">
      <c r="A30" s="163" t="str">
        <f>IF(連結実質赤字比率に係る赤字・黒字の構成分析!C$40="",NA(),連結実質赤字比率に係る赤字・黒字の構成分析!C$40)</f>
        <v>国民健康保険特別会計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0.01</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0.01</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0.01</v>
      </c>
    </row>
    <row r="31" spans="1:11" x14ac:dyDescent="0.2">
      <c r="A31" s="163" t="str">
        <f>IF(連結実質赤字比率に係る赤字・黒字の構成分析!C$39="",NA(),連結実質赤字比率に係る赤字・黒字の構成分析!C$39)</f>
        <v>まむろ川温泉梅里苑事業特別会計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0.14000000000000001</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0.03</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0.02</v>
      </c>
    </row>
    <row r="32" spans="1:11" x14ac:dyDescent="0.2">
      <c r="A32" s="163" t="str">
        <f>IF(連結実質赤字比率に係る赤字・黒字の構成分析!C$38="",NA(),連結実質赤字比率に係る赤字・黒字の構成分析!C$38)</f>
        <v>真室川町公共下水道事業特別会計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0.02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0.02</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0.02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0.81</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0.31</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0.17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0.45</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1.1000000000000001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1.1399999999999999</v>
      </c>
    </row>
    <row r="34" spans="1:16" x14ac:dyDescent="0.2">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6.54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10.77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4.72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4.79</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4.6500000000000004</v>
      </c>
    </row>
    <row r="35" spans="1:16" x14ac:dyDescent="0.2">
      <c r="A35" s="163" t="str">
        <f>IF(連結実質赤字比率に係る赤字・黒字の構成分析!C$35="",NA(),連結実質赤字比率に係る赤字・黒字の構成分析!C$35)</f>
        <v>真室川町水道事業特別会計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5.17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4.5599999999999996</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5.31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5.98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5.36</v>
      </c>
    </row>
    <row r="36" spans="1:16" x14ac:dyDescent="0.2">
      <c r="A36" s="163" t="str">
        <f>IF(連結実質赤字比率に係る赤字・黒字の構成分析!C$34="",NA(),連結実質赤字比率に係る赤字・黒字の構成分析!C$34)</f>
        <v>病院事業会計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7.21</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6.59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6.32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6.58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5.65</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479</v>
      </c>
      <c r="E42" s="164"/>
      <c r="F42" s="164"/>
      <c r="G42" s="164">
        <f>'実質公債費比率（分子）の構造'!L$52</f>
        <v>455</v>
      </c>
      <c r="H42" s="164"/>
      <c r="I42" s="164"/>
      <c r="J42" s="164">
        <f>'実質公債費比率（分子）の構造'!M$52</f>
        <v>448</v>
      </c>
      <c r="K42" s="164"/>
      <c r="L42" s="164"/>
      <c r="M42" s="164">
        <f>'実質公債費比率（分子）の構造'!N$52</f>
        <v>465</v>
      </c>
      <c r="N42" s="164"/>
      <c r="O42" s="164"/>
      <c r="P42" s="164">
        <f>'実質公債費比率（分子）の構造'!O$52</f>
        <v>458</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1</v>
      </c>
      <c r="C44" s="164"/>
      <c r="D44" s="164"/>
      <c r="E44" s="164">
        <f>'実質公債費比率（分子）の構造'!L$50</f>
        <v>1</v>
      </c>
      <c r="F44" s="164"/>
      <c r="G44" s="164"/>
      <c r="H44" s="164">
        <f>'実質公債費比率（分子）の構造'!M$50</f>
        <v>4</v>
      </c>
      <c r="I44" s="164"/>
      <c r="J44" s="164"/>
      <c r="K44" s="164">
        <f>'実質公債費比率（分子）の構造'!N$50</f>
        <v>0</v>
      </c>
      <c r="L44" s="164"/>
      <c r="M44" s="164"/>
      <c r="N44" s="164">
        <f>'実質公債費比率（分子）の構造'!O$50</f>
        <v>2</v>
      </c>
      <c r="O44" s="164"/>
      <c r="P44" s="164"/>
    </row>
    <row r="45" spans="1:16" x14ac:dyDescent="0.2">
      <c r="A45" s="164" t="s">
        <v>63</v>
      </c>
      <c r="B45" s="164">
        <f>'実質公債費比率（分子）の構造'!K$49</f>
        <v>10</v>
      </c>
      <c r="C45" s="164"/>
      <c r="D45" s="164"/>
      <c r="E45" s="164">
        <f>'実質公債費比率（分子）の構造'!L$49</f>
        <v>9</v>
      </c>
      <c r="F45" s="164"/>
      <c r="G45" s="164"/>
      <c r="H45" s="164">
        <f>'実質公債費比率（分子）の構造'!M$49</f>
        <v>11</v>
      </c>
      <c r="I45" s="164"/>
      <c r="J45" s="164"/>
      <c r="K45" s="164">
        <f>'実質公債費比率（分子）の構造'!N$49</f>
        <v>11</v>
      </c>
      <c r="L45" s="164"/>
      <c r="M45" s="164"/>
      <c r="N45" s="164">
        <f>'実質公債費比率（分子）の構造'!O$49</f>
        <v>8</v>
      </c>
      <c r="O45" s="164"/>
      <c r="P45" s="164"/>
    </row>
    <row r="46" spans="1:16" x14ac:dyDescent="0.2">
      <c r="A46" s="164" t="s">
        <v>64</v>
      </c>
      <c r="B46" s="164">
        <f>'実質公債費比率（分子）の構造'!K$48</f>
        <v>225</v>
      </c>
      <c r="C46" s="164"/>
      <c r="D46" s="164"/>
      <c r="E46" s="164">
        <f>'実質公債費比率（分子）の構造'!L$48</f>
        <v>200</v>
      </c>
      <c r="F46" s="164"/>
      <c r="G46" s="164"/>
      <c r="H46" s="164">
        <f>'実質公債費比率（分子）の構造'!M$48</f>
        <v>234</v>
      </c>
      <c r="I46" s="164"/>
      <c r="J46" s="164"/>
      <c r="K46" s="164">
        <f>'実質公債費比率（分子）の構造'!N$48</f>
        <v>224</v>
      </c>
      <c r="L46" s="164"/>
      <c r="M46" s="164"/>
      <c r="N46" s="164">
        <f>'実質公債費比率（分子）の構造'!O$48</f>
        <v>231</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443</v>
      </c>
      <c r="C49" s="164"/>
      <c r="D49" s="164"/>
      <c r="E49" s="164">
        <f>'実質公債費比率（分子）の構造'!L$45</f>
        <v>395</v>
      </c>
      <c r="F49" s="164"/>
      <c r="G49" s="164"/>
      <c r="H49" s="164">
        <f>'実質公債費比率（分子）の構造'!M$45</f>
        <v>399</v>
      </c>
      <c r="I49" s="164"/>
      <c r="J49" s="164"/>
      <c r="K49" s="164">
        <f>'実質公債費比率（分子）の構造'!N$45</f>
        <v>448</v>
      </c>
      <c r="L49" s="164"/>
      <c r="M49" s="164"/>
      <c r="N49" s="164">
        <f>'実質公債費比率（分子）の構造'!O$45</f>
        <v>460</v>
      </c>
      <c r="O49" s="164"/>
      <c r="P49" s="164"/>
    </row>
    <row r="50" spans="1:16" x14ac:dyDescent="0.2">
      <c r="A50" s="164" t="s">
        <v>67</v>
      </c>
      <c r="B50" s="164" t="e">
        <f>NA()</f>
        <v>#N/A</v>
      </c>
      <c r="C50" s="164">
        <f>IF(ISNUMBER('実質公債費比率（分子）の構造'!K$53),'実質公債費比率（分子）の構造'!K$53,NA())</f>
        <v>200</v>
      </c>
      <c r="D50" s="164" t="e">
        <f>NA()</f>
        <v>#N/A</v>
      </c>
      <c r="E50" s="164" t="e">
        <f>NA()</f>
        <v>#N/A</v>
      </c>
      <c r="F50" s="164">
        <f>IF(ISNUMBER('実質公債費比率（分子）の構造'!L$53),'実質公債費比率（分子）の構造'!L$53,NA())</f>
        <v>150</v>
      </c>
      <c r="G50" s="164" t="e">
        <f>NA()</f>
        <v>#N/A</v>
      </c>
      <c r="H50" s="164" t="e">
        <f>NA()</f>
        <v>#N/A</v>
      </c>
      <c r="I50" s="164">
        <f>IF(ISNUMBER('実質公債費比率（分子）の構造'!M$53),'実質公債費比率（分子）の構造'!M$53,NA())</f>
        <v>200</v>
      </c>
      <c r="J50" s="164" t="e">
        <f>NA()</f>
        <v>#N/A</v>
      </c>
      <c r="K50" s="164" t="e">
        <f>NA()</f>
        <v>#N/A</v>
      </c>
      <c r="L50" s="164">
        <f>IF(ISNUMBER('実質公債費比率（分子）の構造'!N$53),'実質公債費比率（分子）の構造'!N$53,NA())</f>
        <v>218</v>
      </c>
      <c r="M50" s="164" t="e">
        <f>NA()</f>
        <v>#N/A</v>
      </c>
      <c r="N50" s="164" t="e">
        <f>NA()</f>
        <v>#N/A</v>
      </c>
      <c r="O50" s="164">
        <f>IF(ISNUMBER('実質公債費比率（分子）の構造'!O$53),'実質公債費比率（分子）の構造'!O$53,NA())</f>
        <v>243</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4631</v>
      </c>
      <c r="E56" s="163"/>
      <c r="F56" s="163"/>
      <c r="G56" s="163">
        <f>'将来負担比率（分子）の構造'!J$52</f>
        <v>4544</v>
      </c>
      <c r="H56" s="163"/>
      <c r="I56" s="163"/>
      <c r="J56" s="163">
        <f>'将来負担比率（分子）の構造'!K$52</f>
        <v>4422</v>
      </c>
      <c r="K56" s="163"/>
      <c r="L56" s="163"/>
      <c r="M56" s="163">
        <f>'将来負担比率（分子）の構造'!L$52</f>
        <v>4748</v>
      </c>
      <c r="N56" s="163"/>
      <c r="O56" s="163"/>
      <c r="P56" s="163">
        <f>'将来負担比率（分子）の構造'!M$52</f>
        <v>4888</v>
      </c>
    </row>
    <row r="57" spans="1:16" x14ac:dyDescent="0.2">
      <c r="A57" s="163" t="s">
        <v>42</v>
      </c>
      <c r="B57" s="163"/>
      <c r="C57" s="163"/>
      <c r="D57" s="163">
        <f>'将来負担比率（分子）の構造'!I$51</f>
        <v>59</v>
      </c>
      <c r="E57" s="163"/>
      <c r="F57" s="163"/>
      <c r="G57" s="163">
        <f>'将来負担比率（分子）の構造'!J$51</f>
        <v>54</v>
      </c>
      <c r="H57" s="163"/>
      <c r="I57" s="163"/>
      <c r="J57" s="163">
        <f>'将来負担比率（分子）の構造'!K$51</f>
        <v>43</v>
      </c>
      <c r="K57" s="163"/>
      <c r="L57" s="163"/>
      <c r="M57" s="163">
        <f>'将来負担比率（分子）の構造'!L$51</f>
        <v>44</v>
      </c>
      <c r="N57" s="163"/>
      <c r="O57" s="163"/>
      <c r="P57" s="163">
        <f>'将来負担比率（分子）の構造'!M$51</f>
        <v>44</v>
      </c>
    </row>
    <row r="58" spans="1:16" x14ac:dyDescent="0.2">
      <c r="A58" s="163" t="s">
        <v>41</v>
      </c>
      <c r="B58" s="163"/>
      <c r="C58" s="163"/>
      <c r="D58" s="163">
        <f>'将来負担比率（分子）の構造'!I$50</f>
        <v>1862</v>
      </c>
      <c r="E58" s="163"/>
      <c r="F58" s="163"/>
      <c r="G58" s="163">
        <f>'将来負担比率（分子）の構造'!J$50</f>
        <v>1907</v>
      </c>
      <c r="H58" s="163"/>
      <c r="I58" s="163"/>
      <c r="J58" s="163">
        <f>'将来負担比率（分子）の構造'!K$50</f>
        <v>2213</v>
      </c>
      <c r="K58" s="163"/>
      <c r="L58" s="163"/>
      <c r="M58" s="163">
        <f>'将来負担比率（分子）の構造'!L$50</f>
        <v>2564</v>
      </c>
      <c r="N58" s="163"/>
      <c r="O58" s="163"/>
      <c r="P58" s="163">
        <f>'将来負担比率（分子）の構造'!M$50</f>
        <v>2722</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752</v>
      </c>
      <c r="C62" s="163"/>
      <c r="D62" s="163"/>
      <c r="E62" s="163">
        <f>'将来負担比率（分子）の構造'!J$45</f>
        <v>710</v>
      </c>
      <c r="F62" s="163"/>
      <c r="G62" s="163"/>
      <c r="H62" s="163">
        <f>'将来負担比率（分子）の構造'!K$45</f>
        <v>767</v>
      </c>
      <c r="I62" s="163"/>
      <c r="J62" s="163"/>
      <c r="K62" s="163">
        <f>'将来負担比率（分子）の構造'!L$45</f>
        <v>729</v>
      </c>
      <c r="L62" s="163"/>
      <c r="M62" s="163"/>
      <c r="N62" s="163">
        <f>'将来負担比率（分子）の構造'!M$45</f>
        <v>715</v>
      </c>
      <c r="O62" s="163"/>
      <c r="P62" s="163"/>
    </row>
    <row r="63" spans="1:16" x14ac:dyDescent="0.2">
      <c r="A63" s="163" t="s">
        <v>34</v>
      </c>
      <c r="B63" s="163">
        <f>'将来負担比率（分子）の構造'!I$44</f>
        <v>14</v>
      </c>
      <c r="C63" s="163"/>
      <c r="D63" s="163"/>
      <c r="E63" s="163">
        <f>'将来負担比率（分子）の構造'!J$44</f>
        <v>9</v>
      </c>
      <c r="F63" s="163"/>
      <c r="G63" s="163"/>
      <c r="H63" s="163">
        <f>'将来負担比率（分子）の構造'!K$44</f>
        <v>2</v>
      </c>
      <c r="I63" s="163"/>
      <c r="J63" s="163"/>
      <c r="K63" s="163" t="str">
        <f>'将来負担比率（分子）の構造'!L$44</f>
        <v>-</v>
      </c>
      <c r="L63" s="163"/>
      <c r="M63" s="163"/>
      <c r="N63" s="163">
        <f>'将来負担比率（分子）の構造'!M$44</f>
        <v>11</v>
      </c>
      <c r="O63" s="163"/>
      <c r="P63" s="163"/>
    </row>
    <row r="64" spans="1:16" x14ac:dyDescent="0.2">
      <c r="A64" s="163" t="s">
        <v>33</v>
      </c>
      <c r="B64" s="163">
        <f>'将来負担比率（分子）の構造'!I$43</f>
        <v>2219</v>
      </c>
      <c r="C64" s="163"/>
      <c r="D64" s="163"/>
      <c r="E64" s="163">
        <f>'将来負担比率（分子）の構造'!J$43</f>
        <v>1967</v>
      </c>
      <c r="F64" s="163"/>
      <c r="G64" s="163"/>
      <c r="H64" s="163">
        <f>'将来負担比率（分子）の構造'!K$43</f>
        <v>1775</v>
      </c>
      <c r="I64" s="163"/>
      <c r="J64" s="163"/>
      <c r="K64" s="163">
        <f>'将来負担比率（分子）の構造'!L$43</f>
        <v>1683</v>
      </c>
      <c r="L64" s="163"/>
      <c r="M64" s="163"/>
      <c r="N64" s="163">
        <f>'将来負担比率（分子）の構造'!M$43</f>
        <v>1552</v>
      </c>
      <c r="O64" s="163"/>
      <c r="P64" s="163"/>
    </row>
    <row r="65" spans="1:16" x14ac:dyDescent="0.2">
      <c r="A65" s="163" t="s">
        <v>32</v>
      </c>
      <c r="B65" s="163">
        <f>'将来負担比率（分子）の構造'!I$42</f>
        <v>46</v>
      </c>
      <c r="C65" s="163"/>
      <c r="D65" s="163"/>
      <c r="E65" s="163">
        <f>'将来負担比率（分子）の構造'!J$42</f>
        <v>77</v>
      </c>
      <c r="F65" s="163"/>
      <c r="G65" s="163"/>
      <c r="H65" s="163">
        <f>'将来負担比率（分子）の構造'!K$42</f>
        <v>51</v>
      </c>
      <c r="I65" s="163"/>
      <c r="J65" s="163"/>
      <c r="K65" s="163">
        <f>'将来負担比率（分子）の構造'!L$42</f>
        <v>47</v>
      </c>
      <c r="L65" s="163"/>
      <c r="M65" s="163"/>
      <c r="N65" s="163">
        <f>'将来負担比率（分子）の構造'!M$42</f>
        <v>43</v>
      </c>
      <c r="O65" s="163"/>
      <c r="P65" s="163"/>
    </row>
    <row r="66" spans="1:16" x14ac:dyDescent="0.2">
      <c r="A66" s="163" t="s">
        <v>31</v>
      </c>
      <c r="B66" s="163">
        <f>'将来負担比率（分子）の構造'!I$41</f>
        <v>4879</v>
      </c>
      <c r="C66" s="163"/>
      <c r="D66" s="163"/>
      <c r="E66" s="163">
        <f>'将来負担比率（分子）の構造'!J$41</f>
        <v>4698</v>
      </c>
      <c r="F66" s="163"/>
      <c r="G66" s="163"/>
      <c r="H66" s="163">
        <f>'将来負担比率（分子）の構造'!K$41</f>
        <v>4588</v>
      </c>
      <c r="I66" s="163"/>
      <c r="J66" s="163"/>
      <c r="K66" s="163">
        <f>'将来負担比率（分子）の構造'!L$41</f>
        <v>5069</v>
      </c>
      <c r="L66" s="163"/>
      <c r="M66" s="163"/>
      <c r="N66" s="163">
        <f>'将来負担比率（分子）の構造'!M$41</f>
        <v>5279</v>
      </c>
      <c r="O66" s="163"/>
      <c r="P66" s="163"/>
    </row>
    <row r="67" spans="1:16" x14ac:dyDescent="0.2">
      <c r="A67" s="163" t="s">
        <v>71</v>
      </c>
      <c r="B67" s="163" t="e">
        <f>NA()</f>
        <v>#N/A</v>
      </c>
      <c r="C67" s="163">
        <f>IF(ISNUMBER('将来負担比率（分子）の構造'!I$53), IF('将来負担比率（分子）の構造'!I$53 &lt; 0, 0, '将来負担比率（分子）の構造'!I$53), NA())</f>
        <v>1358</v>
      </c>
      <c r="D67" s="163" t="e">
        <f>NA()</f>
        <v>#N/A</v>
      </c>
      <c r="E67" s="163" t="e">
        <f>NA()</f>
        <v>#N/A</v>
      </c>
      <c r="F67" s="163">
        <f>IF(ISNUMBER('将来負担比率（分子）の構造'!J$53), IF('将来負担比率（分子）の構造'!J$53 &lt; 0, 0, '将来負担比率（分子）の構造'!J$53), NA())</f>
        <v>956</v>
      </c>
      <c r="G67" s="163" t="e">
        <f>NA()</f>
        <v>#N/A</v>
      </c>
      <c r="H67" s="163" t="e">
        <f>NA()</f>
        <v>#N/A</v>
      </c>
      <c r="I67" s="163">
        <f>IF(ISNUMBER('将来負担比率（分子）の構造'!K$53), IF('将来負担比率（分子）の構造'!K$53 &lt; 0, 0, '将来負担比率（分子）の構造'!K$53), NA())</f>
        <v>506</v>
      </c>
      <c r="J67" s="163" t="e">
        <f>NA()</f>
        <v>#N/A</v>
      </c>
      <c r="K67" s="163" t="e">
        <f>NA()</f>
        <v>#N/A</v>
      </c>
      <c r="L67" s="163">
        <f>IF(ISNUMBER('将来負担比率（分子）の構造'!L$53), IF('将来負担比率（分子）の構造'!L$53 &lt; 0, 0, '将来負担比率（分子）の構造'!L$53), NA())</f>
        <v>171</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924</v>
      </c>
      <c r="C72" s="167">
        <f>基金残高に係る経年分析!G55</f>
        <v>1102</v>
      </c>
      <c r="D72" s="167">
        <f>基金残高に係る経年分析!H55</f>
        <v>1103</v>
      </c>
    </row>
    <row r="73" spans="1:16" x14ac:dyDescent="0.2">
      <c r="A73" s="166" t="s">
        <v>74</v>
      </c>
      <c r="B73" s="167">
        <f>基金残高に係る経年分析!F56</f>
        <v>183</v>
      </c>
      <c r="C73" s="167">
        <f>基金残高に係る経年分析!G56</f>
        <v>117</v>
      </c>
      <c r="D73" s="167">
        <f>基金残高に係る経年分析!H56</f>
        <v>136</v>
      </c>
    </row>
    <row r="74" spans="1:16" x14ac:dyDescent="0.2">
      <c r="A74" s="166" t="s">
        <v>75</v>
      </c>
      <c r="B74" s="167">
        <f>基金残高に係る経年分析!F57</f>
        <v>587</v>
      </c>
      <c r="C74" s="167">
        <f>基金残高に係る経年分析!G57</f>
        <v>837</v>
      </c>
      <c r="D74" s="167">
        <f>基金残高に係る経年分析!H57</f>
        <v>1055</v>
      </c>
    </row>
  </sheetData>
  <sheetProtection algorithmName="SHA-512" hashValue="vJ0WoLay6WXEiod5CshLava32hp3GXnrlMbPr2CRXUjV0b0xpek2gITgIEcAP8u50pd8VKFtkAq4DPVHeSmcqA==" saltValue="3fWF4UrXGLx+khYju1FXr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630068</v>
      </c>
      <c r="S5" s="613"/>
      <c r="T5" s="613"/>
      <c r="U5" s="613"/>
      <c r="V5" s="613"/>
      <c r="W5" s="613"/>
      <c r="X5" s="613"/>
      <c r="Y5" s="614"/>
      <c r="Z5" s="615">
        <v>8.9</v>
      </c>
      <c r="AA5" s="615"/>
      <c r="AB5" s="615"/>
      <c r="AC5" s="615"/>
      <c r="AD5" s="616">
        <v>622586</v>
      </c>
      <c r="AE5" s="616"/>
      <c r="AF5" s="616"/>
      <c r="AG5" s="616"/>
      <c r="AH5" s="616"/>
      <c r="AI5" s="616"/>
      <c r="AJ5" s="616"/>
      <c r="AK5" s="616"/>
      <c r="AL5" s="617">
        <v>15.8</v>
      </c>
      <c r="AM5" s="618"/>
      <c r="AN5" s="618"/>
      <c r="AO5" s="619"/>
      <c r="AP5" s="609" t="s">
        <v>216</v>
      </c>
      <c r="AQ5" s="610"/>
      <c r="AR5" s="610"/>
      <c r="AS5" s="610"/>
      <c r="AT5" s="610"/>
      <c r="AU5" s="610"/>
      <c r="AV5" s="610"/>
      <c r="AW5" s="610"/>
      <c r="AX5" s="610"/>
      <c r="AY5" s="610"/>
      <c r="AZ5" s="610"/>
      <c r="BA5" s="610"/>
      <c r="BB5" s="610"/>
      <c r="BC5" s="610"/>
      <c r="BD5" s="610"/>
      <c r="BE5" s="610"/>
      <c r="BF5" s="611"/>
      <c r="BG5" s="623">
        <v>621918</v>
      </c>
      <c r="BH5" s="624"/>
      <c r="BI5" s="624"/>
      <c r="BJ5" s="624"/>
      <c r="BK5" s="624"/>
      <c r="BL5" s="624"/>
      <c r="BM5" s="624"/>
      <c r="BN5" s="625"/>
      <c r="BO5" s="626">
        <v>98.7</v>
      </c>
      <c r="BP5" s="626"/>
      <c r="BQ5" s="626"/>
      <c r="BR5" s="626"/>
      <c r="BS5" s="627">
        <v>2775</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108827</v>
      </c>
      <c r="S6" s="624"/>
      <c r="T6" s="624"/>
      <c r="U6" s="624"/>
      <c r="V6" s="624"/>
      <c r="W6" s="624"/>
      <c r="X6" s="624"/>
      <c r="Y6" s="625"/>
      <c r="Z6" s="626">
        <v>1.5</v>
      </c>
      <c r="AA6" s="626"/>
      <c r="AB6" s="626"/>
      <c r="AC6" s="626"/>
      <c r="AD6" s="627">
        <v>108827</v>
      </c>
      <c r="AE6" s="627"/>
      <c r="AF6" s="627"/>
      <c r="AG6" s="627"/>
      <c r="AH6" s="627"/>
      <c r="AI6" s="627"/>
      <c r="AJ6" s="627"/>
      <c r="AK6" s="627"/>
      <c r="AL6" s="628">
        <v>2.8</v>
      </c>
      <c r="AM6" s="629"/>
      <c r="AN6" s="629"/>
      <c r="AO6" s="630"/>
      <c r="AP6" s="620" t="s">
        <v>221</v>
      </c>
      <c r="AQ6" s="621"/>
      <c r="AR6" s="621"/>
      <c r="AS6" s="621"/>
      <c r="AT6" s="621"/>
      <c r="AU6" s="621"/>
      <c r="AV6" s="621"/>
      <c r="AW6" s="621"/>
      <c r="AX6" s="621"/>
      <c r="AY6" s="621"/>
      <c r="AZ6" s="621"/>
      <c r="BA6" s="621"/>
      <c r="BB6" s="621"/>
      <c r="BC6" s="621"/>
      <c r="BD6" s="621"/>
      <c r="BE6" s="621"/>
      <c r="BF6" s="622"/>
      <c r="BG6" s="623">
        <v>621918</v>
      </c>
      <c r="BH6" s="624"/>
      <c r="BI6" s="624"/>
      <c r="BJ6" s="624"/>
      <c r="BK6" s="624"/>
      <c r="BL6" s="624"/>
      <c r="BM6" s="624"/>
      <c r="BN6" s="625"/>
      <c r="BO6" s="626">
        <v>98.7</v>
      </c>
      <c r="BP6" s="626"/>
      <c r="BQ6" s="626"/>
      <c r="BR6" s="626"/>
      <c r="BS6" s="627">
        <v>2775</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74382</v>
      </c>
      <c r="CS6" s="624"/>
      <c r="CT6" s="624"/>
      <c r="CU6" s="624"/>
      <c r="CV6" s="624"/>
      <c r="CW6" s="624"/>
      <c r="CX6" s="624"/>
      <c r="CY6" s="625"/>
      <c r="CZ6" s="617">
        <v>1.1000000000000001</v>
      </c>
      <c r="DA6" s="618"/>
      <c r="DB6" s="618"/>
      <c r="DC6" s="634"/>
      <c r="DD6" s="632" t="s">
        <v>122</v>
      </c>
      <c r="DE6" s="624"/>
      <c r="DF6" s="624"/>
      <c r="DG6" s="624"/>
      <c r="DH6" s="624"/>
      <c r="DI6" s="624"/>
      <c r="DJ6" s="624"/>
      <c r="DK6" s="624"/>
      <c r="DL6" s="624"/>
      <c r="DM6" s="624"/>
      <c r="DN6" s="624"/>
      <c r="DO6" s="624"/>
      <c r="DP6" s="625"/>
      <c r="DQ6" s="632">
        <v>74382</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223</v>
      </c>
      <c r="S7" s="624"/>
      <c r="T7" s="624"/>
      <c r="U7" s="624"/>
      <c r="V7" s="624"/>
      <c r="W7" s="624"/>
      <c r="X7" s="624"/>
      <c r="Y7" s="625"/>
      <c r="Z7" s="626">
        <v>0</v>
      </c>
      <c r="AA7" s="626"/>
      <c r="AB7" s="626"/>
      <c r="AC7" s="626"/>
      <c r="AD7" s="627">
        <v>223</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226480</v>
      </c>
      <c r="BH7" s="624"/>
      <c r="BI7" s="624"/>
      <c r="BJ7" s="624"/>
      <c r="BK7" s="624"/>
      <c r="BL7" s="624"/>
      <c r="BM7" s="624"/>
      <c r="BN7" s="625"/>
      <c r="BO7" s="626">
        <v>35.9</v>
      </c>
      <c r="BP7" s="626"/>
      <c r="BQ7" s="626"/>
      <c r="BR7" s="626"/>
      <c r="BS7" s="627">
        <v>2775</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978554</v>
      </c>
      <c r="CS7" s="624"/>
      <c r="CT7" s="624"/>
      <c r="CU7" s="624"/>
      <c r="CV7" s="624"/>
      <c r="CW7" s="624"/>
      <c r="CX7" s="624"/>
      <c r="CY7" s="625"/>
      <c r="CZ7" s="626">
        <v>14.5</v>
      </c>
      <c r="DA7" s="626"/>
      <c r="DB7" s="626"/>
      <c r="DC7" s="626"/>
      <c r="DD7" s="632">
        <v>18137</v>
      </c>
      <c r="DE7" s="624"/>
      <c r="DF7" s="624"/>
      <c r="DG7" s="624"/>
      <c r="DH7" s="624"/>
      <c r="DI7" s="624"/>
      <c r="DJ7" s="624"/>
      <c r="DK7" s="624"/>
      <c r="DL7" s="624"/>
      <c r="DM7" s="624"/>
      <c r="DN7" s="624"/>
      <c r="DO7" s="624"/>
      <c r="DP7" s="625"/>
      <c r="DQ7" s="632">
        <v>907418</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2962</v>
      </c>
      <c r="S8" s="624"/>
      <c r="T8" s="624"/>
      <c r="U8" s="624"/>
      <c r="V8" s="624"/>
      <c r="W8" s="624"/>
      <c r="X8" s="624"/>
      <c r="Y8" s="625"/>
      <c r="Z8" s="626">
        <v>0</v>
      </c>
      <c r="AA8" s="626"/>
      <c r="AB8" s="626"/>
      <c r="AC8" s="626"/>
      <c r="AD8" s="627">
        <v>2962</v>
      </c>
      <c r="AE8" s="627"/>
      <c r="AF8" s="627"/>
      <c r="AG8" s="627"/>
      <c r="AH8" s="627"/>
      <c r="AI8" s="627"/>
      <c r="AJ8" s="627"/>
      <c r="AK8" s="627"/>
      <c r="AL8" s="628">
        <v>0.1</v>
      </c>
      <c r="AM8" s="629"/>
      <c r="AN8" s="629"/>
      <c r="AO8" s="630"/>
      <c r="AP8" s="620" t="s">
        <v>227</v>
      </c>
      <c r="AQ8" s="621"/>
      <c r="AR8" s="621"/>
      <c r="AS8" s="621"/>
      <c r="AT8" s="621"/>
      <c r="AU8" s="621"/>
      <c r="AV8" s="621"/>
      <c r="AW8" s="621"/>
      <c r="AX8" s="621"/>
      <c r="AY8" s="621"/>
      <c r="AZ8" s="621"/>
      <c r="BA8" s="621"/>
      <c r="BB8" s="621"/>
      <c r="BC8" s="621"/>
      <c r="BD8" s="621"/>
      <c r="BE8" s="621"/>
      <c r="BF8" s="622"/>
      <c r="BG8" s="623">
        <v>9606</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1404652</v>
      </c>
      <c r="CS8" s="624"/>
      <c r="CT8" s="624"/>
      <c r="CU8" s="624"/>
      <c r="CV8" s="624"/>
      <c r="CW8" s="624"/>
      <c r="CX8" s="624"/>
      <c r="CY8" s="625"/>
      <c r="CZ8" s="626">
        <v>20.8</v>
      </c>
      <c r="DA8" s="626"/>
      <c r="DB8" s="626"/>
      <c r="DC8" s="626"/>
      <c r="DD8" s="632">
        <v>29817</v>
      </c>
      <c r="DE8" s="624"/>
      <c r="DF8" s="624"/>
      <c r="DG8" s="624"/>
      <c r="DH8" s="624"/>
      <c r="DI8" s="624"/>
      <c r="DJ8" s="624"/>
      <c r="DK8" s="624"/>
      <c r="DL8" s="624"/>
      <c r="DM8" s="624"/>
      <c r="DN8" s="624"/>
      <c r="DO8" s="624"/>
      <c r="DP8" s="625"/>
      <c r="DQ8" s="632">
        <v>911426</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4326</v>
      </c>
      <c r="S9" s="624"/>
      <c r="T9" s="624"/>
      <c r="U9" s="624"/>
      <c r="V9" s="624"/>
      <c r="W9" s="624"/>
      <c r="X9" s="624"/>
      <c r="Y9" s="625"/>
      <c r="Z9" s="626">
        <v>0.1</v>
      </c>
      <c r="AA9" s="626"/>
      <c r="AB9" s="626"/>
      <c r="AC9" s="626"/>
      <c r="AD9" s="627">
        <v>4326</v>
      </c>
      <c r="AE9" s="627"/>
      <c r="AF9" s="627"/>
      <c r="AG9" s="627"/>
      <c r="AH9" s="627"/>
      <c r="AI9" s="627"/>
      <c r="AJ9" s="627"/>
      <c r="AK9" s="627"/>
      <c r="AL9" s="628">
        <v>0.1</v>
      </c>
      <c r="AM9" s="629"/>
      <c r="AN9" s="629"/>
      <c r="AO9" s="630"/>
      <c r="AP9" s="620" t="s">
        <v>230</v>
      </c>
      <c r="AQ9" s="621"/>
      <c r="AR9" s="621"/>
      <c r="AS9" s="621"/>
      <c r="AT9" s="621"/>
      <c r="AU9" s="621"/>
      <c r="AV9" s="621"/>
      <c r="AW9" s="621"/>
      <c r="AX9" s="621"/>
      <c r="AY9" s="621"/>
      <c r="AZ9" s="621"/>
      <c r="BA9" s="621"/>
      <c r="BB9" s="621"/>
      <c r="BC9" s="621"/>
      <c r="BD9" s="621"/>
      <c r="BE9" s="621"/>
      <c r="BF9" s="622"/>
      <c r="BG9" s="623">
        <v>195004</v>
      </c>
      <c r="BH9" s="624"/>
      <c r="BI9" s="624"/>
      <c r="BJ9" s="624"/>
      <c r="BK9" s="624"/>
      <c r="BL9" s="624"/>
      <c r="BM9" s="624"/>
      <c r="BN9" s="625"/>
      <c r="BO9" s="626">
        <v>30.9</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829000</v>
      </c>
      <c r="CS9" s="624"/>
      <c r="CT9" s="624"/>
      <c r="CU9" s="624"/>
      <c r="CV9" s="624"/>
      <c r="CW9" s="624"/>
      <c r="CX9" s="624"/>
      <c r="CY9" s="625"/>
      <c r="CZ9" s="626">
        <v>12.3</v>
      </c>
      <c r="DA9" s="626"/>
      <c r="DB9" s="626"/>
      <c r="DC9" s="626"/>
      <c r="DD9" s="632">
        <v>23959</v>
      </c>
      <c r="DE9" s="624"/>
      <c r="DF9" s="624"/>
      <c r="DG9" s="624"/>
      <c r="DH9" s="624"/>
      <c r="DI9" s="624"/>
      <c r="DJ9" s="624"/>
      <c r="DK9" s="624"/>
      <c r="DL9" s="624"/>
      <c r="DM9" s="624"/>
      <c r="DN9" s="624"/>
      <c r="DO9" s="624"/>
      <c r="DP9" s="625"/>
      <c r="DQ9" s="632">
        <v>772361</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11526</v>
      </c>
      <c r="BH10" s="624"/>
      <c r="BI10" s="624"/>
      <c r="BJ10" s="624"/>
      <c r="BK10" s="624"/>
      <c r="BL10" s="624"/>
      <c r="BM10" s="624"/>
      <c r="BN10" s="625"/>
      <c r="BO10" s="626">
        <v>1.8</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19125</v>
      </c>
      <c r="CS10" s="624"/>
      <c r="CT10" s="624"/>
      <c r="CU10" s="624"/>
      <c r="CV10" s="624"/>
      <c r="CW10" s="624"/>
      <c r="CX10" s="624"/>
      <c r="CY10" s="625"/>
      <c r="CZ10" s="626">
        <v>0.3</v>
      </c>
      <c r="DA10" s="626"/>
      <c r="DB10" s="626"/>
      <c r="DC10" s="626"/>
      <c r="DD10" s="632" t="s">
        <v>122</v>
      </c>
      <c r="DE10" s="624"/>
      <c r="DF10" s="624"/>
      <c r="DG10" s="624"/>
      <c r="DH10" s="624"/>
      <c r="DI10" s="624"/>
      <c r="DJ10" s="624"/>
      <c r="DK10" s="624"/>
      <c r="DL10" s="624"/>
      <c r="DM10" s="624"/>
      <c r="DN10" s="624"/>
      <c r="DO10" s="624"/>
      <c r="DP10" s="625"/>
      <c r="DQ10" s="632">
        <v>13825</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176817</v>
      </c>
      <c r="S11" s="624"/>
      <c r="T11" s="624"/>
      <c r="U11" s="624"/>
      <c r="V11" s="624"/>
      <c r="W11" s="624"/>
      <c r="X11" s="624"/>
      <c r="Y11" s="625"/>
      <c r="Z11" s="628">
        <v>2.5</v>
      </c>
      <c r="AA11" s="629"/>
      <c r="AB11" s="629"/>
      <c r="AC11" s="635"/>
      <c r="AD11" s="632">
        <v>176817</v>
      </c>
      <c r="AE11" s="624"/>
      <c r="AF11" s="624"/>
      <c r="AG11" s="624"/>
      <c r="AH11" s="624"/>
      <c r="AI11" s="624"/>
      <c r="AJ11" s="624"/>
      <c r="AK11" s="625"/>
      <c r="AL11" s="628">
        <v>4.5</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10344</v>
      </c>
      <c r="BH11" s="624"/>
      <c r="BI11" s="624"/>
      <c r="BJ11" s="624"/>
      <c r="BK11" s="624"/>
      <c r="BL11" s="624"/>
      <c r="BM11" s="624"/>
      <c r="BN11" s="625"/>
      <c r="BO11" s="626">
        <v>1.6</v>
      </c>
      <c r="BP11" s="626"/>
      <c r="BQ11" s="626"/>
      <c r="BR11" s="626"/>
      <c r="BS11" s="627">
        <v>2775</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611101</v>
      </c>
      <c r="CS11" s="624"/>
      <c r="CT11" s="624"/>
      <c r="CU11" s="624"/>
      <c r="CV11" s="624"/>
      <c r="CW11" s="624"/>
      <c r="CX11" s="624"/>
      <c r="CY11" s="625"/>
      <c r="CZ11" s="626">
        <v>9.1</v>
      </c>
      <c r="DA11" s="626"/>
      <c r="DB11" s="626"/>
      <c r="DC11" s="626"/>
      <c r="DD11" s="632">
        <v>312398</v>
      </c>
      <c r="DE11" s="624"/>
      <c r="DF11" s="624"/>
      <c r="DG11" s="624"/>
      <c r="DH11" s="624"/>
      <c r="DI11" s="624"/>
      <c r="DJ11" s="624"/>
      <c r="DK11" s="624"/>
      <c r="DL11" s="624"/>
      <c r="DM11" s="624"/>
      <c r="DN11" s="624"/>
      <c r="DO11" s="624"/>
      <c r="DP11" s="625"/>
      <c r="DQ11" s="632">
        <v>189937</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324714</v>
      </c>
      <c r="BH12" s="624"/>
      <c r="BI12" s="624"/>
      <c r="BJ12" s="624"/>
      <c r="BK12" s="624"/>
      <c r="BL12" s="624"/>
      <c r="BM12" s="624"/>
      <c r="BN12" s="625"/>
      <c r="BO12" s="626">
        <v>51.5</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211840</v>
      </c>
      <c r="CS12" s="624"/>
      <c r="CT12" s="624"/>
      <c r="CU12" s="624"/>
      <c r="CV12" s="624"/>
      <c r="CW12" s="624"/>
      <c r="CX12" s="624"/>
      <c r="CY12" s="625"/>
      <c r="CZ12" s="626">
        <v>3.1</v>
      </c>
      <c r="DA12" s="626"/>
      <c r="DB12" s="626"/>
      <c r="DC12" s="626"/>
      <c r="DD12" s="632">
        <v>45155</v>
      </c>
      <c r="DE12" s="624"/>
      <c r="DF12" s="624"/>
      <c r="DG12" s="624"/>
      <c r="DH12" s="624"/>
      <c r="DI12" s="624"/>
      <c r="DJ12" s="624"/>
      <c r="DK12" s="624"/>
      <c r="DL12" s="624"/>
      <c r="DM12" s="624"/>
      <c r="DN12" s="624"/>
      <c r="DO12" s="624"/>
      <c r="DP12" s="625"/>
      <c r="DQ12" s="632">
        <v>161879</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295757</v>
      </c>
      <c r="BH13" s="624"/>
      <c r="BI13" s="624"/>
      <c r="BJ13" s="624"/>
      <c r="BK13" s="624"/>
      <c r="BL13" s="624"/>
      <c r="BM13" s="624"/>
      <c r="BN13" s="625"/>
      <c r="BO13" s="626">
        <v>46.9</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731605</v>
      </c>
      <c r="CS13" s="624"/>
      <c r="CT13" s="624"/>
      <c r="CU13" s="624"/>
      <c r="CV13" s="624"/>
      <c r="CW13" s="624"/>
      <c r="CX13" s="624"/>
      <c r="CY13" s="625"/>
      <c r="CZ13" s="626">
        <v>10.8</v>
      </c>
      <c r="DA13" s="626"/>
      <c r="DB13" s="626"/>
      <c r="DC13" s="626"/>
      <c r="DD13" s="632">
        <v>374955</v>
      </c>
      <c r="DE13" s="624"/>
      <c r="DF13" s="624"/>
      <c r="DG13" s="624"/>
      <c r="DH13" s="624"/>
      <c r="DI13" s="624"/>
      <c r="DJ13" s="624"/>
      <c r="DK13" s="624"/>
      <c r="DL13" s="624"/>
      <c r="DM13" s="624"/>
      <c r="DN13" s="624"/>
      <c r="DO13" s="624"/>
      <c r="DP13" s="625"/>
      <c r="DQ13" s="632">
        <v>337820</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28637</v>
      </c>
      <c r="BH14" s="624"/>
      <c r="BI14" s="624"/>
      <c r="BJ14" s="624"/>
      <c r="BK14" s="624"/>
      <c r="BL14" s="624"/>
      <c r="BM14" s="624"/>
      <c r="BN14" s="625"/>
      <c r="BO14" s="626">
        <v>4.5</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254322</v>
      </c>
      <c r="CS14" s="624"/>
      <c r="CT14" s="624"/>
      <c r="CU14" s="624"/>
      <c r="CV14" s="624"/>
      <c r="CW14" s="624"/>
      <c r="CX14" s="624"/>
      <c r="CY14" s="625"/>
      <c r="CZ14" s="626">
        <v>3.8</v>
      </c>
      <c r="DA14" s="626"/>
      <c r="DB14" s="626"/>
      <c r="DC14" s="626"/>
      <c r="DD14" s="632">
        <v>26820</v>
      </c>
      <c r="DE14" s="624"/>
      <c r="DF14" s="624"/>
      <c r="DG14" s="624"/>
      <c r="DH14" s="624"/>
      <c r="DI14" s="624"/>
      <c r="DJ14" s="624"/>
      <c r="DK14" s="624"/>
      <c r="DL14" s="624"/>
      <c r="DM14" s="624"/>
      <c r="DN14" s="624"/>
      <c r="DO14" s="624"/>
      <c r="DP14" s="625"/>
      <c r="DQ14" s="632">
        <v>212418</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5566</v>
      </c>
      <c r="S15" s="624"/>
      <c r="T15" s="624"/>
      <c r="U15" s="624"/>
      <c r="V15" s="624"/>
      <c r="W15" s="624"/>
      <c r="X15" s="624"/>
      <c r="Y15" s="625"/>
      <c r="Z15" s="626">
        <v>0.1</v>
      </c>
      <c r="AA15" s="626"/>
      <c r="AB15" s="626"/>
      <c r="AC15" s="626"/>
      <c r="AD15" s="627">
        <v>5566</v>
      </c>
      <c r="AE15" s="627"/>
      <c r="AF15" s="627"/>
      <c r="AG15" s="627"/>
      <c r="AH15" s="627"/>
      <c r="AI15" s="627"/>
      <c r="AJ15" s="627"/>
      <c r="AK15" s="627"/>
      <c r="AL15" s="628">
        <v>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42087</v>
      </c>
      <c r="BH15" s="624"/>
      <c r="BI15" s="624"/>
      <c r="BJ15" s="624"/>
      <c r="BK15" s="624"/>
      <c r="BL15" s="624"/>
      <c r="BM15" s="624"/>
      <c r="BN15" s="625"/>
      <c r="BO15" s="626">
        <v>6.7</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749146</v>
      </c>
      <c r="CS15" s="624"/>
      <c r="CT15" s="624"/>
      <c r="CU15" s="624"/>
      <c r="CV15" s="624"/>
      <c r="CW15" s="624"/>
      <c r="CX15" s="624"/>
      <c r="CY15" s="625"/>
      <c r="CZ15" s="626">
        <v>11.1</v>
      </c>
      <c r="DA15" s="626"/>
      <c r="DB15" s="626"/>
      <c r="DC15" s="626"/>
      <c r="DD15" s="632">
        <v>158404</v>
      </c>
      <c r="DE15" s="624"/>
      <c r="DF15" s="624"/>
      <c r="DG15" s="624"/>
      <c r="DH15" s="624"/>
      <c r="DI15" s="624"/>
      <c r="DJ15" s="624"/>
      <c r="DK15" s="624"/>
      <c r="DL15" s="624"/>
      <c r="DM15" s="624"/>
      <c r="DN15" s="624"/>
      <c r="DO15" s="624"/>
      <c r="DP15" s="625"/>
      <c r="DQ15" s="632">
        <v>540644</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8913</v>
      </c>
      <c r="S16" s="624"/>
      <c r="T16" s="624"/>
      <c r="U16" s="624"/>
      <c r="V16" s="624"/>
      <c r="W16" s="624"/>
      <c r="X16" s="624"/>
      <c r="Y16" s="625"/>
      <c r="Z16" s="626">
        <v>0.1</v>
      </c>
      <c r="AA16" s="626"/>
      <c r="AB16" s="626"/>
      <c r="AC16" s="626"/>
      <c r="AD16" s="627">
        <v>8913</v>
      </c>
      <c r="AE16" s="627"/>
      <c r="AF16" s="627"/>
      <c r="AG16" s="627"/>
      <c r="AH16" s="627"/>
      <c r="AI16" s="627"/>
      <c r="AJ16" s="627"/>
      <c r="AK16" s="627"/>
      <c r="AL16" s="628">
        <v>0.2</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249567</v>
      </c>
      <c r="CS16" s="624"/>
      <c r="CT16" s="624"/>
      <c r="CU16" s="624"/>
      <c r="CV16" s="624"/>
      <c r="CW16" s="624"/>
      <c r="CX16" s="624"/>
      <c r="CY16" s="625"/>
      <c r="CZ16" s="626">
        <v>3.7</v>
      </c>
      <c r="DA16" s="626"/>
      <c r="DB16" s="626"/>
      <c r="DC16" s="626"/>
      <c r="DD16" s="632" t="s">
        <v>122</v>
      </c>
      <c r="DE16" s="624"/>
      <c r="DF16" s="624"/>
      <c r="DG16" s="624"/>
      <c r="DH16" s="624"/>
      <c r="DI16" s="624"/>
      <c r="DJ16" s="624"/>
      <c r="DK16" s="624"/>
      <c r="DL16" s="624"/>
      <c r="DM16" s="624"/>
      <c r="DN16" s="624"/>
      <c r="DO16" s="624"/>
      <c r="DP16" s="625"/>
      <c r="DQ16" s="632">
        <v>102706</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28191</v>
      </c>
      <c r="S17" s="624"/>
      <c r="T17" s="624"/>
      <c r="U17" s="624"/>
      <c r="V17" s="624"/>
      <c r="W17" s="624"/>
      <c r="X17" s="624"/>
      <c r="Y17" s="625"/>
      <c r="Z17" s="626">
        <v>0.4</v>
      </c>
      <c r="AA17" s="626"/>
      <c r="AB17" s="626"/>
      <c r="AC17" s="626"/>
      <c r="AD17" s="627">
        <v>28191</v>
      </c>
      <c r="AE17" s="627"/>
      <c r="AF17" s="627"/>
      <c r="AG17" s="627"/>
      <c r="AH17" s="627"/>
      <c r="AI17" s="627"/>
      <c r="AJ17" s="627"/>
      <c r="AK17" s="627"/>
      <c r="AL17" s="628">
        <v>0.7</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635929</v>
      </c>
      <c r="CS17" s="624"/>
      <c r="CT17" s="624"/>
      <c r="CU17" s="624"/>
      <c r="CV17" s="624"/>
      <c r="CW17" s="624"/>
      <c r="CX17" s="624"/>
      <c r="CY17" s="625"/>
      <c r="CZ17" s="626">
        <v>9.4</v>
      </c>
      <c r="DA17" s="626"/>
      <c r="DB17" s="626"/>
      <c r="DC17" s="626"/>
      <c r="DD17" s="632" t="s">
        <v>122</v>
      </c>
      <c r="DE17" s="624"/>
      <c r="DF17" s="624"/>
      <c r="DG17" s="624"/>
      <c r="DH17" s="624"/>
      <c r="DI17" s="624"/>
      <c r="DJ17" s="624"/>
      <c r="DK17" s="624"/>
      <c r="DL17" s="624"/>
      <c r="DM17" s="624"/>
      <c r="DN17" s="624"/>
      <c r="DO17" s="624"/>
      <c r="DP17" s="625"/>
      <c r="DQ17" s="632">
        <v>635929</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2687</v>
      </c>
      <c r="S18" s="624"/>
      <c r="T18" s="624"/>
      <c r="U18" s="624"/>
      <c r="V18" s="624"/>
      <c r="W18" s="624"/>
      <c r="X18" s="624"/>
      <c r="Y18" s="625"/>
      <c r="Z18" s="626">
        <v>0</v>
      </c>
      <c r="AA18" s="626"/>
      <c r="AB18" s="626"/>
      <c r="AC18" s="626"/>
      <c r="AD18" s="627">
        <v>2687</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25401</v>
      </c>
      <c r="S19" s="624"/>
      <c r="T19" s="624"/>
      <c r="U19" s="624"/>
      <c r="V19" s="624"/>
      <c r="W19" s="624"/>
      <c r="X19" s="624"/>
      <c r="Y19" s="625"/>
      <c r="Z19" s="626">
        <v>0.4</v>
      </c>
      <c r="AA19" s="626"/>
      <c r="AB19" s="626"/>
      <c r="AC19" s="626"/>
      <c r="AD19" s="627">
        <v>25401</v>
      </c>
      <c r="AE19" s="627"/>
      <c r="AF19" s="627"/>
      <c r="AG19" s="627"/>
      <c r="AH19" s="627"/>
      <c r="AI19" s="627"/>
      <c r="AJ19" s="627"/>
      <c r="AK19" s="627"/>
      <c r="AL19" s="628">
        <v>0.6</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8150</v>
      </c>
      <c r="BH19" s="624"/>
      <c r="BI19" s="624"/>
      <c r="BJ19" s="624"/>
      <c r="BK19" s="624"/>
      <c r="BL19" s="624"/>
      <c r="BM19" s="624"/>
      <c r="BN19" s="625"/>
      <c r="BO19" s="626">
        <v>1.3</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103</v>
      </c>
      <c r="S20" s="624"/>
      <c r="T20" s="624"/>
      <c r="U20" s="624"/>
      <c r="V20" s="624"/>
      <c r="W20" s="624"/>
      <c r="X20" s="624"/>
      <c r="Y20" s="625"/>
      <c r="Z20" s="626">
        <v>0</v>
      </c>
      <c r="AA20" s="626"/>
      <c r="AB20" s="626"/>
      <c r="AC20" s="626"/>
      <c r="AD20" s="627">
        <v>103</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8150</v>
      </c>
      <c r="BH20" s="624"/>
      <c r="BI20" s="624"/>
      <c r="BJ20" s="624"/>
      <c r="BK20" s="624"/>
      <c r="BL20" s="624"/>
      <c r="BM20" s="624"/>
      <c r="BN20" s="625"/>
      <c r="BO20" s="626">
        <v>1.3</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6749223</v>
      </c>
      <c r="CS20" s="624"/>
      <c r="CT20" s="624"/>
      <c r="CU20" s="624"/>
      <c r="CV20" s="624"/>
      <c r="CW20" s="624"/>
      <c r="CX20" s="624"/>
      <c r="CY20" s="625"/>
      <c r="CZ20" s="626">
        <v>100</v>
      </c>
      <c r="DA20" s="626"/>
      <c r="DB20" s="626"/>
      <c r="DC20" s="626"/>
      <c r="DD20" s="632">
        <v>989645</v>
      </c>
      <c r="DE20" s="624"/>
      <c r="DF20" s="624"/>
      <c r="DG20" s="624"/>
      <c r="DH20" s="624"/>
      <c r="DI20" s="624"/>
      <c r="DJ20" s="624"/>
      <c r="DK20" s="624"/>
      <c r="DL20" s="624"/>
      <c r="DM20" s="624"/>
      <c r="DN20" s="624"/>
      <c r="DO20" s="624"/>
      <c r="DP20" s="625"/>
      <c r="DQ20" s="632">
        <v>4860745</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3560814</v>
      </c>
      <c r="S21" s="624"/>
      <c r="T21" s="624"/>
      <c r="U21" s="624"/>
      <c r="V21" s="624"/>
      <c r="W21" s="624"/>
      <c r="X21" s="624"/>
      <c r="Y21" s="625"/>
      <c r="Z21" s="626">
        <v>50.6</v>
      </c>
      <c r="AA21" s="626"/>
      <c r="AB21" s="626"/>
      <c r="AC21" s="626"/>
      <c r="AD21" s="627">
        <v>2967509</v>
      </c>
      <c r="AE21" s="627"/>
      <c r="AF21" s="627"/>
      <c r="AG21" s="627"/>
      <c r="AH21" s="627"/>
      <c r="AI21" s="627"/>
      <c r="AJ21" s="627"/>
      <c r="AK21" s="627"/>
      <c r="AL21" s="628">
        <v>75.3</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668</v>
      </c>
      <c r="BH21" s="624"/>
      <c r="BI21" s="624"/>
      <c r="BJ21" s="624"/>
      <c r="BK21" s="624"/>
      <c r="BL21" s="624"/>
      <c r="BM21" s="624"/>
      <c r="BN21" s="625"/>
      <c r="BO21" s="626">
        <v>0.1</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2967509</v>
      </c>
      <c r="S22" s="624"/>
      <c r="T22" s="624"/>
      <c r="U22" s="624"/>
      <c r="V22" s="624"/>
      <c r="W22" s="624"/>
      <c r="X22" s="624"/>
      <c r="Y22" s="625"/>
      <c r="Z22" s="626">
        <v>42.1</v>
      </c>
      <c r="AA22" s="626"/>
      <c r="AB22" s="626"/>
      <c r="AC22" s="626"/>
      <c r="AD22" s="627">
        <v>2967509</v>
      </c>
      <c r="AE22" s="627"/>
      <c r="AF22" s="627"/>
      <c r="AG22" s="627"/>
      <c r="AH22" s="627"/>
      <c r="AI22" s="627"/>
      <c r="AJ22" s="627"/>
      <c r="AK22" s="627"/>
      <c r="AL22" s="628">
        <v>75.3</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593305</v>
      </c>
      <c r="S23" s="624"/>
      <c r="T23" s="624"/>
      <c r="U23" s="624"/>
      <c r="V23" s="624"/>
      <c r="W23" s="624"/>
      <c r="X23" s="624"/>
      <c r="Y23" s="625"/>
      <c r="Z23" s="626">
        <v>8.4</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7482</v>
      </c>
      <c r="BH23" s="624"/>
      <c r="BI23" s="624"/>
      <c r="BJ23" s="624"/>
      <c r="BK23" s="624"/>
      <c r="BL23" s="624"/>
      <c r="BM23" s="624"/>
      <c r="BN23" s="625"/>
      <c r="BO23" s="626">
        <v>1.2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2374803</v>
      </c>
      <c r="CS24" s="613"/>
      <c r="CT24" s="613"/>
      <c r="CU24" s="613"/>
      <c r="CV24" s="613"/>
      <c r="CW24" s="613"/>
      <c r="CX24" s="613"/>
      <c r="CY24" s="614"/>
      <c r="CZ24" s="617">
        <v>35.200000000000003</v>
      </c>
      <c r="DA24" s="618"/>
      <c r="DB24" s="618"/>
      <c r="DC24" s="634"/>
      <c r="DD24" s="657">
        <v>1952924</v>
      </c>
      <c r="DE24" s="613"/>
      <c r="DF24" s="613"/>
      <c r="DG24" s="613"/>
      <c r="DH24" s="613"/>
      <c r="DI24" s="613"/>
      <c r="DJ24" s="613"/>
      <c r="DK24" s="614"/>
      <c r="DL24" s="657">
        <v>1591685</v>
      </c>
      <c r="DM24" s="613"/>
      <c r="DN24" s="613"/>
      <c r="DO24" s="613"/>
      <c r="DP24" s="613"/>
      <c r="DQ24" s="613"/>
      <c r="DR24" s="613"/>
      <c r="DS24" s="613"/>
      <c r="DT24" s="613"/>
      <c r="DU24" s="613"/>
      <c r="DV24" s="614"/>
      <c r="DW24" s="617">
        <v>40.299999999999997</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4526707</v>
      </c>
      <c r="S25" s="624"/>
      <c r="T25" s="624"/>
      <c r="U25" s="624"/>
      <c r="V25" s="624"/>
      <c r="W25" s="624"/>
      <c r="X25" s="624"/>
      <c r="Y25" s="625"/>
      <c r="Z25" s="626">
        <v>64.3</v>
      </c>
      <c r="AA25" s="626"/>
      <c r="AB25" s="626"/>
      <c r="AC25" s="626"/>
      <c r="AD25" s="627">
        <v>3925920</v>
      </c>
      <c r="AE25" s="627"/>
      <c r="AF25" s="627"/>
      <c r="AG25" s="627"/>
      <c r="AH25" s="627"/>
      <c r="AI25" s="627"/>
      <c r="AJ25" s="627"/>
      <c r="AK25" s="627"/>
      <c r="AL25" s="628">
        <v>99.7</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1103946</v>
      </c>
      <c r="CS25" s="653"/>
      <c r="CT25" s="653"/>
      <c r="CU25" s="653"/>
      <c r="CV25" s="653"/>
      <c r="CW25" s="653"/>
      <c r="CX25" s="653"/>
      <c r="CY25" s="654"/>
      <c r="CZ25" s="628">
        <v>16.399999999999999</v>
      </c>
      <c r="DA25" s="655"/>
      <c r="DB25" s="655"/>
      <c r="DC25" s="658"/>
      <c r="DD25" s="632">
        <v>1030986</v>
      </c>
      <c r="DE25" s="653"/>
      <c r="DF25" s="653"/>
      <c r="DG25" s="653"/>
      <c r="DH25" s="653"/>
      <c r="DI25" s="653"/>
      <c r="DJ25" s="653"/>
      <c r="DK25" s="654"/>
      <c r="DL25" s="632">
        <v>985622</v>
      </c>
      <c r="DM25" s="653"/>
      <c r="DN25" s="653"/>
      <c r="DO25" s="653"/>
      <c r="DP25" s="653"/>
      <c r="DQ25" s="653"/>
      <c r="DR25" s="653"/>
      <c r="DS25" s="653"/>
      <c r="DT25" s="653"/>
      <c r="DU25" s="653"/>
      <c r="DV25" s="654"/>
      <c r="DW25" s="628">
        <v>25</v>
      </c>
      <c r="DX25" s="655"/>
      <c r="DY25" s="655"/>
      <c r="DZ25" s="655"/>
      <c r="EA25" s="655"/>
      <c r="EB25" s="655"/>
      <c r="EC25" s="656"/>
    </row>
    <row r="26" spans="2:133" ht="11.25" customHeight="1" x14ac:dyDescent="0.2">
      <c r="B26" s="620" t="s">
        <v>283</v>
      </c>
      <c r="C26" s="621"/>
      <c r="D26" s="621"/>
      <c r="E26" s="621"/>
      <c r="F26" s="621"/>
      <c r="G26" s="621"/>
      <c r="H26" s="621"/>
      <c r="I26" s="621"/>
      <c r="J26" s="621"/>
      <c r="K26" s="621"/>
      <c r="L26" s="621"/>
      <c r="M26" s="621"/>
      <c r="N26" s="621"/>
      <c r="O26" s="621"/>
      <c r="P26" s="621"/>
      <c r="Q26" s="622"/>
      <c r="R26" s="623">
        <v>690</v>
      </c>
      <c r="S26" s="624"/>
      <c r="T26" s="624"/>
      <c r="U26" s="624"/>
      <c r="V26" s="624"/>
      <c r="W26" s="624"/>
      <c r="X26" s="624"/>
      <c r="Y26" s="625"/>
      <c r="Z26" s="626">
        <v>0</v>
      </c>
      <c r="AA26" s="626"/>
      <c r="AB26" s="626"/>
      <c r="AC26" s="626"/>
      <c r="AD26" s="627">
        <v>690</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635629</v>
      </c>
      <c r="CS26" s="624"/>
      <c r="CT26" s="624"/>
      <c r="CU26" s="624"/>
      <c r="CV26" s="624"/>
      <c r="CW26" s="624"/>
      <c r="CX26" s="624"/>
      <c r="CY26" s="625"/>
      <c r="CZ26" s="628">
        <v>9.4</v>
      </c>
      <c r="DA26" s="655"/>
      <c r="DB26" s="655"/>
      <c r="DC26" s="658"/>
      <c r="DD26" s="632">
        <v>592917</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5"/>
      <c r="DY26" s="655"/>
      <c r="DZ26" s="655"/>
      <c r="EA26" s="655"/>
      <c r="EB26" s="655"/>
      <c r="EC26" s="656"/>
    </row>
    <row r="27" spans="2:133" ht="11.25" customHeight="1" x14ac:dyDescent="0.2">
      <c r="B27" s="620" t="s">
        <v>286</v>
      </c>
      <c r="C27" s="621"/>
      <c r="D27" s="621"/>
      <c r="E27" s="621"/>
      <c r="F27" s="621"/>
      <c r="G27" s="621"/>
      <c r="H27" s="621"/>
      <c r="I27" s="621"/>
      <c r="J27" s="621"/>
      <c r="K27" s="621"/>
      <c r="L27" s="621"/>
      <c r="M27" s="621"/>
      <c r="N27" s="621"/>
      <c r="O27" s="621"/>
      <c r="P27" s="621"/>
      <c r="Q27" s="622"/>
      <c r="R27" s="623">
        <v>104354</v>
      </c>
      <c r="S27" s="624"/>
      <c r="T27" s="624"/>
      <c r="U27" s="624"/>
      <c r="V27" s="624"/>
      <c r="W27" s="624"/>
      <c r="X27" s="624"/>
      <c r="Y27" s="625"/>
      <c r="Z27" s="626">
        <v>1.5</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630068</v>
      </c>
      <c r="BH27" s="624"/>
      <c r="BI27" s="624"/>
      <c r="BJ27" s="624"/>
      <c r="BK27" s="624"/>
      <c r="BL27" s="624"/>
      <c r="BM27" s="624"/>
      <c r="BN27" s="625"/>
      <c r="BO27" s="626">
        <v>100</v>
      </c>
      <c r="BP27" s="626"/>
      <c r="BQ27" s="626"/>
      <c r="BR27" s="626"/>
      <c r="BS27" s="627">
        <v>2775</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634928</v>
      </c>
      <c r="CS27" s="653"/>
      <c r="CT27" s="653"/>
      <c r="CU27" s="653"/>
      <c r="CV27" s="653"/>
      <c r="CW27" s="653"/>
      <c r="CX27" s="653"/>
      <c r="CY27" s="654"/>
      <c r="CZ27" s="628">
        <v>9.4</v>
      </c>
      <c r="DA27" s="655"/>
      <c r="DB27" s="655"/>
      <c r="DC27" s="658"/>
      <c r="DD27" s="632">
        <v>286009</v>
      </c>
      <c r="DE27" s="653"/>
      <c r="DF27" s="653"/>
      <c r="DG27" s="653"/>
      <c r="DH27" s="653"/>
      <c r="DI27" s="653"/>
      <c r="DJ27" s="653"/>
      <c r="DK27" s="654"/>
      <c r="DL27" s="632">
        <v>146146</v>
      </c>
      <c r="DM27" s="653"/>
      <c r="DN27" s="653"/>
      <c r="DO27" s="653"/>
      <c r="DP27" s="653"/>
      <c r="DQ27" s="653"/>
      <c r="DR27" s="653"/>
      <c r="DS27" s="653"/>
      <c r="DT27" s="653"/>
      <c r="DU27" s="653"/>
      <c r="DV27" s="654"/>
      <c r="DW27" s="628">
        <v>3.7</v>
      </c>
      <c r="DX27" s="655"/>
      <c r="DY27" s="655"/>
      <c r="DZ27" s="655"/>
      <c r="EA27" s="655"/>
      <c r="EB27" s="655"/>
      <c r="EC27" s="656"/>
    </row>
    <row r="28" spans="2:133" ht="11.25" customHeight="1" x14ac:dyDescent="0.2">
      <c r="B28" s="620" t="s">
        <v>289</v>
      </c>
      <c r="C28" s="621"/>
      <c r="D28" s="621"/>
      <c r="E28" s="621"/>
      <c r="F28" s="621"/>
      <c r="G28" s="621"/>
      <c r="H28" s="621"/>
      <c r="I28" s="621"/>
      <c r="J28" s="621"/>
      <c r="K28" s="621"/>
      <c r="L28" s="621"/>
      <c r="M28" s="621"/>
      <c r="N28" s="621"/>
      <c r="O28" s="621"/>
      <c r="P28" s="621"/>
      <c r="Q28" s="622"/>
      <c r="R28" s="623">
        <v>57977</v>
      </c>
      <c r="S28" s="624"/>
      <c r="T28" s="624"/>
      <c r="U28" s="624"/>
      <c r="V28" s="624"/>
      <c r="W28" s="624"/>
      <c r="X28" s="624"/>
      <c r="Y28" s="625"/>
      <c r="Z28" s="626">
        <v>0.8</v>
      </c>
      <c r="AA28" s="626"/>
      <c r="AB28" s="626"/>
      <c r="AC28" s="626"/>
      <c r="AD28" s="627">
        <v>1332</v>
      </c>
      <c r="AE28" s="627"/>
      <c r="AF28" s="627"/>
      <c r="AG28" s="627"/>
      <c r="AH28" s="627"/>
      <c r="AI28" s="627"/>
      <c r="AJ28" s="627"/>
      <c r="AK28" s="627"/>
      <c r="AL28" s="628">
        <v>0</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635929</v>
      </c>
      <c r="CS28" s="624"/>
      <c r="CT28" s="624"/>
      <c r="CU28" s="624"/>
      <c r="CV28" s="624"/>
      <c r="CW28" s="624"/>
      <c r="CX28" s="624"/>
      <c r="CY28" s="625"/>
      <c r="CZ28" s="628">
        <v>9.4</v>
      </c>
      <c r="DA28" s="655"/>
      <c r="DB28" s="655"/>
      <c r="DC28" s="658"/>
      <c r="DD28" s="632">
        <v>635929</v>
      </c>
      <c r="DE28" s="624"/>
      <c r="DF28" s="624"/>
      <c r="DG28" s="624"/>
      <c r="DH28" s="624"/>
      <c r="DI28" s="624"/>
      <c r="DJ28" s="624"/>
      <c r="DK28" s="625"/>
      <c r="DL28" s="632">
        <v>459917</v>
      </c>
      <c r="DM28" s="624"/>
      <c r="DN28" s="624"/>
      <c r="DO28" s="624"/>
      <c r="DP28" s="624"/>
      <c r="DQ28" s="624"/>
      <c r="DR28" s="624"/>
      <c r="DS28" s="624"/>
      <c r="DT28" s="624"/>
      <c r="DU28" s="624"/>
      <c r="DV28" s="625"/>
      <c r="DW28" s="628">
        <v>11.7</v>
      </c>
      <c r="DX28" s="655"/>
      <c r="DY28" s="655"/>
      <c r="DZ28" s="655"/>
      <c r="EA28" s="655"/>
      <c r="EB28" s="655"/>
      <c r="EC28" s="656"/>
    </row>
    <row r="29" spans="2:133" ht="11.25" customHeight="1" x14ac:dyDescent="0.2">
      <c r="B29" s="620" t="s">
        <v>291</v>
      </c>
      <c r="C29" s="621"/>
      <c r="D29" s="621"/>
      <c r="E29" s="621"/>
      <c r="F29" s="621"/>
      <c r="G29" s="621"/>
      <c r="H29" s="621"/>
      <c r="I29" s="621"/>
      <c r="J29" s="621"/>
      <c r="K29" s="621"/>
      <c r="L29" s="621"/>
      <c r="M29" s="621"/>
      <c r="N29" s="621"/>
      <c r="O29" s="621"/>
      <c r="P29" s="621"/>
      <c r="Q29" s="622"/>
      <c r="R29" s="623">
        <v>14113</v>
      </c>
      <c r="S29" s="624"/>
      <c r="T29" s="624"/>
      <c r="U29" s="624"/>
      <c r="V29" s="624"/>
      <c r="W29" s="624"/>
      <c r="X29" s="624"/>
      <c r="Y29" s="625"/>
      <c r="Z29" s="626">
        <v>0.2</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635929</v>
      </c>
      <c r="CS29" s="653"/>
      <c r="CT29" s="653"/>
      <c r="CU29" s="653"/>
      <c r="CV29" s="653"/>
      <c r="CW29" s="653"/>
      <c r="CX29" s="653"/>
      <c r="CY29" s="654"/>
      <c r="CZ29" s="628">
        <v>9.4</v>
      </c>
      <c r="DA29" s="655"/>
      <c r="DB29" s="655"/>
      <c r="DC29" s="658"/>
      <c r="DD29" s="632">
        <v>635929</v>
      </c>
      <c r="DE29" s="653"/>
      <c r="DF29" s="653"/>
      <c r="DG29" s="653"/>
      <c r="DH29" s="653"/>
      <c r="DI29" s="653"/>
      <c r="DJ29" s="653"/>
      <c r="DK29" s="654"/>
      <c r="DL29" s="632">
        <v>459917</v>
      </c>
      <c r="DM29" s="653"/>
      <c r="DN29" s="653"/>
      <c r="DO29" s="653"/>
      <c r="DP29" s="653"/>
      <c r="DQ29" s="653"/>
      <c r="DR29" s="653"/>
      <c r="DS29" s="653"/>
      <c r="DT29" s="653"/>
      <c r="DU29" s="653"/>
      <c r="DV29" s="654"/>
      <c r="DW29" s="628">
        <v>11.7</v>
      </c>
      <c r="DX29" s="655"/>
      <c r="DY29" s="655"/>
      <c r="DZ29" s="655"/>
      <c r="EA29" s="655"/>
      <c r="EB29" s="655"/>
      <c r="EC29" s="656"/>
    </row>
    <row r="30" spans="2:133" ht="11.25" customHeight="1" x14ac:dyDescent="0.2">
      <c r="B30" s="620" t="s">
        <v>293</v>
      </c>
      <c r="C30" s="621"/>
      <c r="D30" s="621"/>
      <c r="E30" s="621"/>
      <c r="F30" s="621"/>
      <c r="G30" s="621"/>
      <c r="H30" s="621"/>
      <c r="I30" s="621"/>
      <c r="J30" s="621"/>
      <c r="K30" s="621"/>
      <c r="L30" s="621"/>
      <c r="M30" s="621"/>
      <c r="N30" s="621"/>
      <c r="O30" s="621"/>
      <c r="P30" s="621"/>
      <c r="Q30" s="622"/>
      <c r="R30" s="623">
        <v>587887</v>
      </c>
      <c r="S30" s="624"/>
      <c r="T30" s="624"/>
      <c r="U30" s="624"/>
      <c r="V30" s="624"/>
      <c r="W30" s="624"/>
      <c r="X30" s="624"/>
      <c r="Y30" s="625"/>
      <c r="Z30" s="626">
        <v>8.3000000000000007</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615944</v>
      </c>
      <c r="CS30" s="624"/>
      <c r="CT30" s="624"/>
      <c r="CU30" s="624"/>
      <c r="CV30" s="624"/>
      <c r="CW30" s="624"/>
      <c r="CX30" s="624"/>
      <c r="CY30" s="625"/>
      <c r="CZ30" s="628">
        <v>9.1</v>
      </c>
      <c r="DA30" s="655"/>
      <c r="DB30" s="655"/>
      <c r="DC30" s="658"/>
      <c r="DD30" s="632">
        <v>615944</v>
      </c>
      <c r="DE30" s="624"/>
      <c r="DF30" s="624"/>
      <c r="DG30" s="624"/>
      <c r="DH30" s="624"/>
      <c r="DI30" s="624"/>
      <c r="DJ30" s="624"/>
      <c r="DK30" s="625"/>
      <c r="DL30" s="632">
        <v>439932</v>
      </c>
      <c r="DM30" s="624"/>
      <c r="DN30" s="624"/>
      <c r="DO30" s="624"/>
      <c r="DP30" s="624"/>
      <c r="DQ30" s="624"/>
      <c r="DR30" s="624"/>
      <c r="DS30" s="624"/>
      <c r="DT30" s="624"/>
      <c r="DU30" s="624"/>
      <c r="DV30" s="625"/>
      <c r="DW30" s="628">
        <v>11.1</v>
      </c>
      <c r="DX30" s="655"/>
      <c r="DY30" s="655"/>
      <c r="DZ30" s="655"/>
      <c r="EA30" s="655"/>
      <c r="EB30" s="655"/>
      <c r="EC30" s="656"/>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99.1</v>
      </c>
      <c r="BH31" s="667"/>
      <c r="BI31" s="667"/>
      <c r="BJ31" s="667"/>
      <c r="BK31" s="667"/>
      <c r="BL31" s="667"/>
      <c r="BM31" s="618">
        <v>96.7</v>
      </c>
      <c r="BN31" s="667"/>
      <c r="BO31" s="667"/>
      <c r="BP31" s="667"/>
      <c r="BQ31" s="668"/>
      <c r="BR31" s="670">
        <v>99.3</v>
      </c>
      <c r="BS31" s="667"/>
      <c r="BT31" s="667"/>
      <c r="BU31" s="667"/>
      <c r="BV31" s="667"/>
      <c r="BW31" s="667"/>
      <c r="BX31" s="618">
        <v>97.3</v>
      </c>
      <c r="BY31" s="667"/>
      <c r="BZ31" s="667"/>
      <c r="CA31" s="667"/>
      <c r="CB31" s="668"/>
      <c r="CD31" s="663"/>
      <c r="CE31" s="664"/>
      <c r="CF31" s="620" t="s">
        <v>300</v>
      </c>
      <c r="CG31" s="621"/>
      <c r="CH31" s="621"/>
      <c r="CI31" s="621"/>
      <c r="CJ31" s="621"/>
      <c r="CK31" s="621"/>
      <c r="CL31" s="621"/>
      <c r="CM31" s="621"/>
      <c r="CN31" s="621"/>
      <c r="CO31" s="621"/>
      <c r="CP31" s="621"/>
      <c r="CQ31" s="622"/>
      <c r="CR31" s="623">
        <v>19985</v>
      </c>
      <c r="CS31" s="653"/>
      <c r="CT31" s="653"/>
      <c r="CU31" s="653"/>
      <c r="CV31" s="653"/>
      <c r="CW31" s="653"/>
      <c r="CX31" s="653"/>
      <c r="CY31" s="654"/>
      <c r="CZ31" s="628">
        <v>0.3</v>
      </c>
      <c r="DA31" s="655"/>
      <c r="DB31" s="655"/>
      <c r="DC31" s="658"/>
      <c r="DD31" s="632">
        <v>19985</v>
      </c>
      <c r="DE31" s="653"/>
      <c r="DF31" s="653"/>
      <c r="DG31" s="653"/>
      <c r="DH31" s="653"/>
      <c r="DI31" s="653"/>
      <c r="DJ31" s="653"/>
      <c r="DK31" s="654"/>
      <c r="DL31" s="632">
        <v>19985</v>
      </c>
      <c r="DM31" s="653"/>
      <c r="DN31" s="653"/>
      <c r="DO31" s="653"/>
      <c r="DP31" s="653"/>
      <c r="DQ31" s="653"/>
      <c r="DR31" s="653"/>
      <c r="DS31" s="653"/>
      <c r="DT31" s="653"/>
      <c r="DU31" s="653"/>
      <c r="DV31" s="654"/>
      <c r="DW31" s="628">
        <v>0.5</v>
      </c>
      <c r="DX31" s="655"/>
      <c r="DY31" s="655"/>
      <c r="DZ31" s="655"/>
      <c r="EA31" s="655"/>
      <c r="EB31" s="655"/>
      <c r="EC31" s="656"/>
    </row>
    <row r="32" spans="2:133" ht="11.25" customHeight="1" x14ac:dyDescent="0.2">
      <c r="B32" s="620" t="s">
        <v>301</v>
      </c>
      <c r="C32" s="621"/>
      <c r="D32" s="621"/>
      <c r="E32" s="621"/>
      <c r="F32" s="621"/>
      <c r="G32" s="621"/>
      <c r="H32" s="621"/>
      <c r="I32" s="621"/>
      <c r="J32" s="621"/>
      <c r="K32" s="621"/>
      <c r="L32" s="621"/>
      <c r="M32" s="621"/>
      <c r="N32" s="621"/>
      <c r="O32" s="621"/>
      <c r="P32" s="621"/>
      <c r="Q32" s="622"/>
      <c r="R32" s="623">
        <v>392991</v>
      </c>
      <c r="S32" s="624"/>
      <c r="T32" s="624"/>
      <c r="U32" s="624"/>
      <c r="V32" s="624"/>
      <c r="W32" s="624"/>
      <c r="X32" s="624"/>
      <c r="Y32" s="625"/>
      <c r="Z32" s="626">
        <v>5.6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99.5</v>
      </c>
      <c r="BH32" s="653"/>
      <c r="BI32" s="653"/>
      <c r="BJ32" s="653"/>
      <c r="BK32" s="653"/>
      <c r="BL32" s="653"/>
      <c r="BM32" s="629">
        <v>98.6</v>
      </c>
      <c r="BN32" s="653"/>
      <c r="BO32" s="653"/>
      <c r="BP32" s="653"/>
      <c r="BQ32" s="669"/>
      <c r="BR32" s="680">
        <v>99.6</v>
      </c>
      <c r="BS32" s="653"/>
      <c r="BT32" s="653"/>
      <c r="BU32" s="653"/>
      <c r="BV32" s="653"/>
      <c r="BW32" s="653"/>
      <c r="BX32" s="629">
        <v>99</v>
      </c>
      <c r="BY32" s="653"/>
      <c r="BZ32" s="653"/>
      <c r="CA32" s="653"/>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5"/>
      <c r="DB32" s="655"/>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5"/>
      <c r="DY32" s="655"/>
      <c r="DZ32" s="655"/>
      <c r="EA32" s="655"/>
      <c r="EB32" s="655"/>
      <c r="EC32" s="656"/>
    </row>
    <row r="33" spans="2:133" ht="11.25" customHeight="1" x14ac:dyDescent="0.2">
      <c r="B33" s="620" t="s">
        <v>305</v>
      </c>
      <c r="C33" s="621"/>
      <c r="D33" s="621"/>
      <c r="E33" s="621"/>
      <c r="F33" s="621"/>
      <c r="G33" s="621"/>
      <c r="H33" s="621"/>
      <c r="I33" s="621"/>
      <c r="J33" s="621"/>
      <c r="K33" s="621"/>
      <c r="L33" s="621"/>
      <c r="M33" s="621"/>
      <c r="N33" s="621"/>
      <c r="O33" s="621"/>
      <c r="P33" s="621"/>
      <c r="Q33" s="622"/>
      <c r="R33" s="623">
        <v>22870</v>
      </c>
      <c r="S33" s="624"/>
      <c r="T33" s="624"/>
      <c r="U33" s="624"/>
      <c r="V33" s="624"/>
      <c r="W33" s="624"/>
      <c r="X33" s="624"/>
      <c r="Y33" s="625"/>
      <c r="Z33" s="626">
        <v>0.3</v>
      </c>
      <c r="AA33" s="626"/>
      <c r="AB33" s="626"/>
      <c r="AC33" s="626"/>
      <c r="AD33" s="627">
        <v>11231</v>
      </c>
      <c r="AE33" s="627"/>
      <c r="AF33" s="627"/>
      <c r="AG33" s="627"/>
      <c r="AH33" s="627"/>
      <c r="AI33" s="627"/>
      <c r="AJ33" s="627"/>
      <c r="AK33" s="627"/>
      <c r="AL33" s="628">
        <v>0.3</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98.7</v>
      </c>
      <c r="BH33" s="682"/>
      <c r="BI33" s="682"/>
      <c r="BJ33" s="682"/>
      <c r="BK33" s="682"/>
      <c r="BL33" s="682"/>
      <c r="BM33" s="683">
        <v>94.6</v>
      </c>
      <c r="BN33" s="682"/>
      <c r="BO33" s="682"/>
      <c r="BP33" s="682"/>
      <c r="BQ33" s="684"/>
      <c r="BR33" s="681">
        <v>98.9</v>
      </c>
      <c r="BS33" s="682"/>
      <c r="BT33" s="682"/>
      <c r="BU33" s="682"/>
      <c r="BV33" s="682"/>
      <c r="BW33" s="682"/>
      <c r="BX33" s="683">
        <v>95.2</v>
      </c>
      <c r="BY33" s="682"/>
      <c r="BZ33" s="682"/>
      <c r="CA33" s="682"/>
      <c r="CB33" s="684"/>
      <c r="CD33" s="620" t="s">
        <v>307</v>
      </c>
      <c r="CE33" s="621"/>
      <c r="CF33" s="621"/>
      <c r="CG33" s="621"/>
      <c r="CH33" s="621"/>
      <c r="CI33" s="621"/>
      <c r="CJ33" s="621"/>
      <c r="CK33" s="621"/>
      <c r="CL33" s="621"/>
      <c r="CM33" s="621"/>
      <c r="CN33" s="621"/>
      <c r="CO33" s="621"/>
      <c r="CP33" s="621"/>
      <c r="CQ33" s="622"/>
      <c r="CR33" s="623">
        <v>3135208</v>
      </c>
      <c r="CS33" s="653"/>
      <c r="CT33" s="653"/>
      <c r="CU33" s="653"/>
      <c r="CV33" s="653"/>
      <c r="CW33" s="653"/>
      <c r="CX33" s="653"/>
      <c r="CY33" s="654"/>
      <c r="CZ33" s="628">
        <v>46.5</v>
      </c>
      <c r="DA33" s="655"/>
      <c r="DB33" s="655"/>
      <c r="DC33" s="658"/>
      <c r="DD33" s="632">
        <v>2714180</v>
      </c>
      <c r="DE33" s="653"/>
      <c r="DF33" s="653"/>
      <c r="DG33" s="653"/>
      <c r="DH33" s="653"/>
      <c r="DI33" s="653"/>
      <c r="DJ33" s="653"/>
      <c r="DK33" s="654"/>
      <c r="DL33" s="632">
        <v>1973560</v>
      </c>
      <c r="DM33" s="653"/>
      <c r="DN33" s="653"/>
      <c r="DO33" s="653"/>
      <c r="DP33" s="653"/>
      <c r="DQ33" s="653"/>
      <c r="DR33" s="653"/>
      <c r="DS33" s="653"/>
      <c r="DT33" s="653"/>
      <c r="DU33" s="653"/>
      <c r="DV33" s="654"/>
      <c r="DW33" s="628">
        <v>50</v>
      </c>
      <c r="DX33" s="655"/>
      <c r="DY33" s="655"/>
      <c r="DZ33" s="655"/>
      <c r="EA33" s="655"/>
      <c r="EB33" s="655"/>
      <c r="EC33" s="656"/>
    </row>
    <row r="34" spans="2:133" ht="11.25" customHeight="1" x14ac:dyDescent="0.2">
      <c r="B34" s="620" t="s">
        <v>308</v>
      </c>
      <c r="C34" s="621"/>
      <c r="D34" s="621"/>
      <c r="E34" s="621"/>
      <c r="F34" s="621"/>
      <c r="G34" s="621"/>
      <c r="H34" s="621"/>
      <c r="I34" s="621"/>
      <c r="J34" s="621"/>
      <c r="K34" s="621"/>
      <c r="L34" s="621"/>
      <c r="M34" s="621"/>
      <c r="N34" s="621"/>
      <c r="O34" s="621"/>
      <c r="P34" s="621"/>
      <c r="Q34" s="622"/>
      <c r="R34" s="623">
        <v>176052</v>
      </c>
      <c r="S34" s="624"/>
      <c r="T34" s="624"/>
      <c r="U34" s="624"/>
      <c r="V34" s="624"/>
      <c r="W34" s="624"/>
      <c r="X34" s="624"/>
      <c r="Y34" s="625"/>
      <c r="Z34" s="626">
        <v>2.5</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812684</v>
      </c>
      <c r="CS34" s="624"/>
      <c r="CT34" s="624"/>
      <c r="CU34" s="624"/>
      <c r="CV34" s="624"/>
      <c r="CW34" s="624"/>
      <c r="CX34" s="624"/>
      <c r="CY34" s="625"/>
      <c r="CZ34" s="628">
        <v>12</v>
      </c>
      <c r="DA34" s="655"/>
      <c r="DB34" s="655"/>
      <c r="DC34" s="658"/>
      <c r="DD34" s="632">
        <v>710239</v>
      </c>
      <c r="DE34" s="624"/>
      <c r="DF34" s="624"/>
      <c r="DG34" s="624"/>
      <c r="DH34" s="624"/>
      <c r="DI34" s="624"/>
      <c r="DJ34" s="624"/>
      <c r="DK34" s="625"/>
      <c r="DL34" s="632">
        <v>518084</v>
      </c>
      <c r="DM34" s="624"/>
      <c r="DN34" s="624"/>
      <c r="DO34" s="624"/>
      <c r="DP34" s="624"/>
      <c r="DQ34" s="624"/>
      <c r="DR34" s="624"/>
      <c r="DS34" s="624"/>
      <c r="DT34" s="624"/>
      <c r="DU34" s="624"/>
      <c r="DV34" s="625"/>
      <c r="DW34" s="628">
        <v>13.1</v>
      </c>
      <c r="DX34" s="655"/>
      <c r="DY34" s="655"/>
      <c r="DZ34" s="655"/>
      <c r="EA34" s="655"/>
      <c r="EB34" s="655"/>
      <c r="EC34" s="656"/>
    </row>
    <row r="35" spans="2:133" ht="11.25" customHeight="1" x14ac:dyDescent="0.2">
      <c r="B35" s="620" t="s">
        <v>310</v>
      </c>
      <c r="C35" s="621"/>
      <c r="D35" s="621"/>
      <c r="E35" s="621"/>
      <c r="F35" s="621"/>
      <c r="G35" s="621"/>
      <c r="H35" s="621"/>
      <c r="I35" s="621"/>
      <c r="J35" s="621"/>
      <c r="K35" s="621"/>
      <c r="L35" s="621"/>
      <c r="M35" s="621"/>
      <c r="N35" s="621"/>
      <c r="O35" s="621"/>
      <c r="P35" s="621"/>
      <c r="Q35" s="622"/>
      <c r="R35" s="623">
        <v>30449</v>
      </c>
      <c r="S35" s="624"/>
      <c r="T35" s="624"/>
      <c r="U35" s="624"/>
      <c r="V35" s="624"/>
      <c r="W35" s="624"/>
      <c r="X35" s="624"/>
      <c r="Y35" s="625"/>
      <c r="Z35" s="626">
        <v>0.4</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307461</v>
      </c>
      <c r="CS35" s="653"/>
      <c r="CT35" s="653"/>
      <c r="CU35" s="653"/>
      <c r="CV35" s="653"/>
      <c r="CW35" s="653"/>
      <c r="CX35" s="653"/>
      <c r="CY35" s="654"/>
      <c r="CZ35" s="628">
        <v>4.5999999999999996</v>
      </c>
      <c r="DA35" s="655"/>
      <c r="DB35" s="655"/>
      <c r="DC35" s="658"/>
      <c r="DD35" s="632">
        <v>220971</v>
      </c>
      <c r="DE35" s="653"/>
      <c r="DF35" s="653"/>
      <c r="DG35" s="653"/>
      <c r="DH35" s="653"/>
      <c r="DI35" s="653"/>
      <c r="DJ35" s="653"/>
      <c r="DK35" s="654"/>
      <c r="DL35" s="632">
        <v>207563</v>
      </c>
      <c r="DM35" s="653"/>
      <c r="DN35" s="653"/>
      <c r="DO35" s="653"/>
      <c r="DP35" s="653"/>
      <c r="DQ35" s="653"/>
      <c r="DR35" s="653"/>
      <c r="DS35" s="653"/>
      <c r="DT35" s="653"/>
      <c r="DU35" s="653"/>
      <c r="DV35" s="654"/>
      <c r="DW35" s="628">
        <v>5.3</v>
      </c>
      <c r="DX35" s="655"/>
      <c r="DY35" s="655"/>
      <c r="DZ35" s="655"/>
      <c r="EA35" s="655"/>
      <c r="EB35" s="655"/>
      <c r="EC35" s="656"/>
    </row>
    <row r="36" spans="2:133" ht="11.25" customHeight="1" x14ac:dyDescent="0.2">
      <c r="B36" s="620" t="s">
        <v>314</v>
      </c>
      <c r="C36" s="621"/>
      <c r="D36" s="621"/>
      <c r="E36" s="621"/>
      <c r="F36" s="621"/>
      <c r="G36" s="621"/>
      <c r="H36" s="621"/>
      <c r="I36" s="621"/>
      <c r="J36" s="621"/>
      <c r="K36" s="621"/>
      <c r="L36" s="621"/>
      <c r="M36" s="621"/>
      <c r="N36" s="621"/>
      <c r="O36" s="621"/>
      <c r="P36" s="621"/>
      <c r="Q36" s="622"/>
      <c r="R36" s="623">
        <v>233359</v>
      </c>
      <c r="S36" s="624"/>
      <c r="T36" s="624"/>
      <c r="U36" s="624"/>
      <c r="V36" s="624"/>
      <c r="W36" s="624"/>
      <c r="X36" s="624"/>
      <c r="Y36" s="625"/>
      <c r="Z36" s="626">
        <v>3.3</v>
      </c>
      <c r="AA36" s="626"/>
      <c r="AB36" s="626"/>
      <c r="AC36" s="626"/>
      <c r="AD36" s="627" t="s">
        <v>122</v>
      </c>
      <c r="AE36" s="627"/>
      <c r="AF36" s="627"/>
      <c r="AG36" s="627"/>
      <c r="AH36" s="627"/>
      <c r="AI36" s="627"/>
      <c r="AJ36" s="627"/>
      <c r="AK36" s="627"/>
      <c r="AL36" s="628" t="s">
        <v>122</v>
      </c>
      <c r="AM36" s="629"/>
      <c r="AN36" s="629"/>
      <c r="AO36" s="630"/>
      <c r="AP36" s="210"/>
      <c r="AQ36" s="685" t="s">
        <v>315</v>
      </c>
      <c r="AR36" s="686"/>
      <c r="AS36" s="686"/>
      <c r="AT36" s="686"/>
      <c r="AU36" s="686"/>
      <c r="AV36" s="686"/>
      <c r="AW36" s="686"/>
      <c r="AX36" s="686"/>
      <c r="AY36" s="687"/>
      <c r="AZ36" s="612">
        <v>992717</v>
      </c>
      <c r="BA36" s="613"/>
      <c r="BB36" s="613"/>
      <c r="BC36" s="613"/>
      <c r="BD36" s="613"/>
      <c r="BE36" s="613"/>
      <c r="BF36" s="688"/>
      <c r="BG36" s="609" t="s">
        <v>316</v>
      </c>
      <c r="BH36" s="610"/>
      <c r="BI36" s="610"/>
      <c r="BJ36" s="610"/>
      <c r="BK36" s="610"/>
      <c r="BL36" s="610"/>
      <c r="BM36" s="610"/>
      <c r="BN36" s="610"/>
      <c r="BO36" s="610"/>
      <c r="BP36" s="610"/>
      <c r="BQ36" s="610"/>
      <c r="BR36" s="610"/>
      <c r="BS36" s="610"/>
      <c r="BT36" s="610"/>
      <c r="BU36" s="611"/>
      <c r="BV36" s="612">
        <v>511</v>
      </c>
      <c r="BW36" s="613"/>
      <c r="BX36" s="613"/>
      <c r="BY36" s="613"/>
      <c r="BZ36" s="613"/>
      <c r="CA36" s="613"/>
      <c r="CB36" s="688"/>
      <c r="CD36" s="620" t="s">
        <v>317</v>
      </c>
      <c r="CE36" s="621"/>
      <c r="CF36" s="621"/>
      <c r="CG36" s="621"/>
      <c r="CH36" s="621"/>
      <c r="CI36" s="621"/>
      <c r="CJ36" s="621"/>
      <c r="CK36" s="621"/>
      <c r="CL36" s="621"/>
      <c r="CM36" s="621"/>
      <c r="CN36" s="621"/>
      <c r="CO36" s="621"/>
      <c r="CP36" s="621"/>
      <c r="CQ36" s="622"/>
      <c r="CR36" s="623">
        <v>1258260</v>
      </c>
      <c r="CS36" s="624"/>
      <c r="CT36" s="624"/>
      <c r="CU36" s="624"/>
      <c r="CV36" s="624"/>
      <c r="CW36" s="624"/>
      <c r="CX36" s="624"/>
      <c r="CY36" s="625"/>
      <c r="CZ36" s="628">
        <v>18.600000000000001</v>
      </c>
      <c r="DA36" s="655"/>
      <c r="DB36" s="655"/>
      <c r="DC36" s="658"/>
      <c r="DD36" s="632">
        <v>1094999</v>
      </c>
      <c r="DE36" s="624"/>
      <c r="DF36" s="624"/>
      <c r="DG36" s="624"/>
      <c r="DH36" s="624"/>
      <c r="DI36" s="624"/>
      <c r="DJ36" s="624"/>
      <c r="DK36" s="625"/>
      <c r="DL36" s="632">
        <v>835687</v>
      </c>
      <c r="DM36" s="624"/>
      <c r="DN36" s="624"/>
      <c r="DO36" s="624"/>
      <c r="DP36" s="624"/>
      <c r="DQ36" s="624"/>
      <c r="DR36" s="624"/>
      <c r="DS36" s="624"/>
      <c r="DT36" s="624"/>
      <c r="DU36" s="624"/>
      <c r="DV36" s="625"/>
      <c r="DW36" s="628">
        <v>21.2</v>
      </c>
      <c r="DX36" s="655"/>
      <c r="DY36" s="655"/>
      <c r="DZ36" s="655"/>
      <c r="EA36" s="655"/>
      <c r="EB36" s="655"/>
      <c r="EC36" s="656"/>
    </row>
    <row r="37" spans="2:133" ht="11.25" customHeight="1" x14ac:dyDescent="0.2">
      <c r="B37" s="620" t="s">
        <v>318</v>
      </c>
      <c r="C37" s="621"/>
      <c r="D37" s="621"/>
      <c r="E37" s="621"/>
      <c r="F37" s="621"/>
      <c r="G37" s="621"/>
      <c r="H37" s="621"/>
      <c r="I37" s="621"/>
      <c r="J37" s="621"/>
      <c r="K37" s="621"/>
      <c r="L37" s="621"/>
      <c r="M37" s="621"/>
      <c r="N37" s="621"/>
      <c r="O37" s="621"/>
      <c r="P37" s="621"/>
      <c r="Q37" s="622"/>
      <c r="R37" s="623">
        <v>68950</v>
      </c>
      <c r="S37" s="624"/>
      <c r="T37" s="624"/>
      <c r="U37" s="624"/>
      <c r="V37" s="624"/>
      <c r="W37" s="624"/>
      <c r="X37" s="624"/>
      <c r="Y37" s="625"/>
      <c r="Z37" s="626">
        <v>1</v>
      </c>
      <c r="AA37" s="626"/>
      <c r="AB37" s="626"/>
      <c r="AC37" s="626"/>
      <c r="AD37" s="627">
        <v>524</v>
      </c>
      <c r="AE37" s="627"/>
      <c r="AF37" s="627"/>
      <c r="AG37" s="627"/>
      <c r="AH37" s="627"/>
      <c r="AI37" s="627"/>
      <c r="AJ37" s="627"/>
      <c r="AK37" s="627"/>
      <c r="AL37" s="628">
        <v>0</v>
      </c>
      <c r="AM37" s="629"/>
      <c r="AN37" s="629"/>
      <c r="AO37" s="630"/>
      <c r="AQ37" s="689" t="s">
        <v>319</v>
      </c>
      <c r="AR37" s="690"/>
      <c r="AS37" s="690"/>
      <c r="AT37" s="690"/>
      <c r="AU37" s="690"/>
      <c r="AV37" s="690"/>
      <c r="AW37" s="690"/>
      <c r="AX37" s="690"/>
      <c r="AY37" s="691"/>
      <c r="AZ37" s="623">
        <v>350000</v>
      </c>
      <c r="BA37" s="624"/>
      <c r="BB37" s="624"/>
      <c r="BC37" s="624"/>
      <c r="BD37" s="653"/>
      <c r="BE37" s="653"/>
      <c r="BF37" s="669"/>
      <c r="BG37" s="620" t="s">
        <v>320</v>
      </c>
      <c r="BH37" s="621"/>
      <c r="BI37" s="621"/>
      <c r="BJ37" s="621"/>
      <c r="BK37" s="621"/>
      <c r="BL37" s="621"/>
      <c r="BM37" s="621"/>
      <c r="BN37" s="621"/>
      <c r="BO37" s="621"/>
      <c r="BP37" s="621"/>
      <c r="BQ37" s="621"/>
      <c r="BR37" s="621"/>
      <c r="BS37" s="621"/>
      <c r="BT37" s="621"/>
      <c r="BU37" s="622"/>
      <c r="BV37" s="623">
        <v>511</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377933</v>
      </c>
      <c r="CS37" s="653"/>
      <c r="CT37" s="653"/>
      <c r="CU37" s="653"/>
      <c r="CV37" s="653"/>
      <c r="CW37" s="653"/>
      <c r="CX37" s="653"/>
      <c r="CY37" s="654"/>
      <c r="CZ37" s="628">
        <v>5.6</v>
      </c>
      <c r="DA37" s="655"/>
      <c r="DB37" s="655"/>
      <c r="DC37" s="658"/>
      <c r="DD37" s="632">
        <v>367469</v>
      </c>
      <c r="DE37" s="653"/>
      <c r="DF37" s="653"/>
      <c r="DG37" s="653"/>
      <c r="DH37" s="653"/>
      <c r="DI37" s="653"/>
      <c r="DJ37" s="653"/>
      <c r="DK37" s="654"/>
      <c r="DL37" s="632">
        <v>342768</v>
      </c>
      <c r="DM37" s="653"/>
      <c r="DN37" s="653"/>
      <c r="DO37" s="653"/>
      <c r="DP37" s="653"/>
      <c r="DQ37" s="653"/>
      <c r="DR37" s="653"/>
      <c r="DS37" s="653"/>
      <c r="DT37" s="653"/>
      <c r="DU37" s="653"/>
      <c r="DV37" s="654"/>
      <c r="DW37" s="628">
        <v>8.6999999999999993</v>
      </c>
      <c r="DX37" s="655"/>
      <c r="DY37" s="655"/>
      <c r="DZ37" s="655"/>
      <c r="EA37" s="655"/>
      <c r="EB37" s="655"/>
      <c r="EC37" s="656"/>
    </row>
    <row r="38" spans="2:133" ht="11.25" customHeight="1" x14ac:dyDescent="0.2">
      <c r="B38" s="620" t="s">
        <v>322</v>
      </c>
      <c r="C38" s="621"/>
      <c r="D38" s="621"/>
      <c r="E38" s="621"/>
      <c r="F38" s="621"/>
      <c r="G38" s="621"/>
      <c r="H38" s="621"/>
      <c r="I38" s="621"/>
      <c r="J38" s="621"/>
      <c r="K38" s="621"/>
      <c r="L38" s="621"/>
      <c r="M38" s="621"/>
      <c r="N38" s="621"/>
      <c r="O38" s="621"/>
      <c r="P38" s="621"/>
      <c r="Q38" s="622"/>
      <c r="R38" s="623">
        <v>826800</v>
      </c>
      <c r="S38" s="624"/>
      <c r="T38" s="624"/>
      <c r="U38" s="624"/>
      <c r="V38" s="624"/>
      <c r="W38" s="624"/>
      <c r="X38" s="624"/>
      <c r="Y38" s="625"/>
      <c r="Z38" s="626">
        <v>11.7</v>
      </c>
      <c r="AA38" s="626"/>
      <c r="AB38" s="626"/>
      <c r="AC38" s="626"/>
      <c r="AD38" s="627" t="s">
        <v>122</v>
      </c>
      <c r="AE38" s="627"/>
      <c r="AF38" s="627"/>
      <c r="AG38" s="627"/>
      <c r="AH38" s="627"/>
      <c r="AI38" s="627"/>
      <c r="AJ38" s="627"/>
      <c r="AK38" s="627"/>
      <c r="AL38" s="628" t="s">
        <v>122</v>
      </c>
      <c r="AM38" s="629"/>
      <c r="AN38" s="629"/>
      <c r="AO38" s="630"/>
      <c r="AQ38" s="689" t="s">
        <v>323</v>
      </c>
      <c r="AR38" s="690"/>
      <c r="AS38" s="690"/>
      <c r="AT38" s="690"/>
      <c r="AU38" s="690"/>
      <c r="AV38" s="690"/>
      <c r="AW38" s="690"/>
      <c r="AX38" s="690"/>
      <c r="AY38" s="691"/>
      <c r="AZ38" s="623">
        <v>142837</v>
      </c>
      <c r="BA38" s="624"/>
      <c r="BB38" s="624"/>
      <c r="BC38" s="624"/>
      <c r="BD38" s="653"/>
      <c r="BE38" s="653"/>
      <c r="BF38" s="669"/>
      <c r="BG38" s="620" t="s">
        <v>324</v>
      </c>
      <c r="BH38" s="621"/>
      <c r="BI38" s="621"/>
      <c r="BJ38" s="621"/>
      <c r="BK38" s="621"/>
      <c r="BL38" s="621"/>
      <c r="BM38" s="621"/>
      <c r="BN38" s="621"/>
      <c r="BO38" s="621"/>
      <c r="BP38" s="621"/>
      <c r="BQ38" s="621"/>
      <c r="BR38" s="621"/>
      <c r="BS38" s="621"/>
      <c r="BT38" s="621"/>
      <c r="BU38" s="622"/>
      <c r="BV38" s="623">
        <v>916</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389180</v>
      </c>
      <c r="CS38" s="624"/>
      <c r="CT38" s="624"/>
      <c r="CU38" s="624"/>
      <c r="CV38" s="624"/>
      <c r="CW38" s="624"/>
      <c r="CX38" s="624"/>
      <c r="CY38" s="625"/>
      <c r="CZ38" s="628">
        <v>5.8</v>
      </c>
      <c r="DA38" s="655"/>
      <c r="DB38" s="655"/>
      <c r="DC38" s="658"/>
      <c r="DD38" s="632">
        <v>326251</v>
      </c>
      <c r="DE38" s="624"/>
      <c r="DF38" s="624"/>
      <c r="DG38" s="624"/>
      <c r="DH38" s="624"/>
      <c r="DI38" s="624"/>
      <c r="DJ38" s="624"/>
      <c r="DK38" s="625"/>
      <c r="DL38" s="632">
        <v>318952</v>
      </c>
      <c r="DM38" s="624"/>
      <c r="DN38" s="624"/>
      <c r="DO38" s="624"/>
      <c r="DP38" s="624"/>
      <c r="DQ38" s="624"/>
      <c r="DR38" s="624"/>
      <c r="DS38" s="624"/>
      <c r="DT38" s="624"/>
      <c r="DU38" s="624"/>
      <c r="DV38" s="625"/>
      <c r="DW38" s="628">
        <v>8.1</v>
      </c>
      <c r="DX38" s="655"/>
      <c r="DY38" s="655"/>
      <c r="DZ38" s="655"/>
      <c r="EA38" s="655"/>
      <c r="EB38" s="655"/>
      <c r="EC38" s="656"/>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9" t="s">
        <v>327</v>
      </c>
      <c r="AR39" s="690"/>
      <c r="AS39" s="690"/>
      <c r="AT39" s="690"/>
      <c r="AU39" s="690"/>
      <c r="AV39" s="690"/>
      <c r="AW39" s="690"/>
      <c r="AX39" s="690"/>
      <c r="AY39" s="691"/>
      <c r="AZ39" s="623">
        <v>110700</v>
      </c>
      <c r="BA39" s="624"/>
      <c r="BB39" s="624"/>
      <c r="BC39" s="624"/>
      <c r="BD39" s="653"/>
      <c r="BE39" s="653"/>
      <c r="BF39" s="669"/>
      <c r="BG39" s="620" t="s">
        <v>328</v>
      </c>
      <c r="BH39" s="621"/>
      <c r="BI39" s="621"/>
      <c r="BJ39" s="621"/>
      <c r="BK39" s="621"/>
      <c r="BL39" s="621"/>
      <c r="BM39" s="621"/>
      <c r="BN39" s="621"/>
      <c r="BO39" s="621"/>
      <c r="BP39" s="621"/>
      <c r="BQ39" s="621"/>
      <c r="BR39" s="621"/>
      <c r="BS39" s="621"/>
      <c r="BT39" s="621"/>
      <c r="BU39" s="622"/>
      <c r="BV39" s="623">
        <v>1399</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237949</v>
      </c>
      <c r="CS39" s="653"/>
      <c r="CT39" s="653"/>
      <c r="CU39" s="653"/>
      <c r="CV39" s="653"/>
      <c r="CW39" s="653"/>
      <c r="CX39" s="653"/>
      <c r="CY39" s="654"/>
      <c r="CZ39" s="628">
        <v>3.5</v>
      </c>
      <c r="DA39" s="655"/>
      <c r="DB39" s="655"/>
      <c r="DC39" s="658"/>
      <c r="DD39" s="632">
        <v>237046</v>
      </c>
      <c r="DE39" s="653"/>
      <c r="DF39" s="653"/>
      <c r="DG39" s="653"/>
      <c r="DH39" s="653"/>
      <c r="DI39" s="653"/>
      <c r="DJ39" s="653"/>
      <c r="DK39" s="654"/>
      <c r="DL39" s="632" t="s">
        <v>122</v>
      </c>
      <c r="DM39" s="653"/>
      <c r="DN39" s="653"/>
      <c r="DO39" s="653"/>
      <c r="DP39" s="653"/>
      <c r="DQ39" s="653"/>
      <c r="DR39" s="653"/>
      <c r="DS39" s="653"/>
      <c r="DT39" s="653"/>
      <c r="DU39" s="653"/>
      <c r="DV39" s="654"/>
      <c r="DW39" s="628" t="s">
        <v>122</v>
      </c>
      <c r="DX39" s="655"/>
      <c r="DY39" s="655"/>
      <c r="DZ39" s="655"/>
      <c r="EA39" s="655"/>
      <c r="EB39" s="655"/>
      <c r="EC39" s="656"/>
    </row>
    <row r="40" spans="2:133" ht="11.25" customHeight="1" x14ac:dyDescent="0.2">
      <c r="B40" s="620" t="s">
        <v>330</v>
      </c>
      <c r="C40" s="621"/>
      <c r="D40" s="621"/>
      <c r="E40" s="621"/>
      <c r="F40" s="621"/>
      <c r="G40" s="621"/>
      <c r="H40" s="621"/>
      <c r="I40" s="621"/>
      <c r="J40" s="621"/>
      <c r="K40" s="621"/>
      <c r="L40" s="621"/>
      <c r="M40" s="621"/>
      <c r="N40" s="621"/>
      <c r="O40" s="621"/>
      <c r="P40" s="621"/>
      <c r="Q40" s="622"/>
      <c r="R40" s="623">
        <v>7000</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9" t="s">
        <v>331</v>
      </c>
      <c r="AR40" s="690"/>
      <c r="AS40" s="690"/>
      <c r="AT40" s="690"/>
      <c r="AU40" s="690"/>
      <c r="AV40" s="690"/>
      <c r="AW40" s="690"/>
      <c r="AX40" s="690"/>
      <c r="AY40" s="691"/>
      <c r="AZ40" s="623">
        <v>52100</v>
      </c>
      <c r="BA40" s="624"/>
      <c r="BB40" s="624"/>
      <c r="BC40" s="624"/>
      <c r="BD40" s="653"/>
      <c r="BE40" s="653"/>
      <c r="BF40" s="669"/>
      <c r="BG40" s="673" t="s">
        <v>332</v>
      </c>
      <c r="BH40" s="674"/>
      <c r="BI40" s="674"/>
      <c r="BJ40" s="674"/>
      <c r="BK40" s="674"/>
      <c r="BL40" s="211"/>
      <c r="BM40" s="621" t="s">
        <v>333</v>
      </c>
      <c r="BN40" s="621"/>
      <c r="BO40" s="621"/>
      <c r="BP40" s="621"/>
      <c r="BQ40" s="621"/>
      <c r="BR40" s="621"/>
      <c r="BS40" s="621"/>
      <c r="BT40" s="621"/>
      <c r="BU40" s="622"/>
      <c r="BV40" s="623" t="s">
        <v>122</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129674</v>
      </c>
      <c r="CS40" s="624"/>
      <c r="CT40" s="624"/>
      <c r="CU40" s="624"/>
      <c r="CV40" s="624"/>
      <c r="CW40" s="624"/>
      <c r="CX40" s="624"/>
      <c r="CY40" s="625"/>
      <c r="CZ40" s="628">
        <v>1.9</v>
      </c>
      <c r="DA40" s="655"/>
      <c r="DB40" s="655"/>
      <c r="DC40" s="658"/>
      <c r="DD40" s="632">
        <v>124674</v>
      </c>
      <c r="DE40" s="624"/>
      <c r="DF40" s="624"/>
      <c r="DG40" s="624"/>
      <c r="DH40" s="624"/>
      <c r="DI40" s="624"/>
      <c r="DJ40" s="624"/>
      <c r="DK40" s="625"/>
      <c r="DL40" s="632">
        <v>93274</v>
      </c>
      <c r="DM40" s="624"/>
      <c r="DN40" s="624"/>
      <c r="DO40" s="624"/>
      <c r="DP40" s="624"/>
      <c r="DQ40" s="624"/>
      <c r="DR40" s="624"/>
      <c r="DS40" s="624"/>
      <c r="DT40" s="624"/>
      <c r="DU40" s="624"/>
      <c r="DV40" s="625"/>
      <c r="DW40" s="628">
        <v>2.4</v>
      </c>
      <c r="DX40" s="655"/>
      <c r="DY40" s="655"/>
      <c r="DZ40" s="655"/>
      <c r="EA40" s="655"/>
      <c r="EB40" s="655"/>
      <c r="EC40" s="656"/>
    </row>
    <row r="41" spans="2:133" ht="11.25" customHeight="1" x14ac:dyDescent="0.2">
      <c r="B41" s="644" t="s">
        <v>335</v>
      </c>
      <c r="C41" s="645"/>
      <c r="D41" s="645"/>
      <c r="E41" s="645"/>
      <c r="F41" s="645"/>
      <c r="G41" s="645"/>
      <c r="H41" s="645"/>
      <c r="I41" s="645"/>
      <c r="J41" s="645"/>
      <c r="K41" s="645"/>
      <c r="L41" s="645"/>
      <c r="M41" s="645"/>
      <c r="N41" s="645"/>
      <c r="O41" s="645"/>
      <c r="P41" s="645"/>
      <c r="Q41" s="646"/>
      <c r="R41" s="698">
        <v>7043199</v>
      </c>
      <c r="S41" s="699"/>
      <c r="T41" s="699"/>
      <c r="U41" s="699"/>
      <c r="V41" s="699"/>
      <c r="W41" s="699"/>
      <c r="X41" s="699"/>
      <c r="Y41" s="700"/>
      <c r="Z41" s="701">
        <v>100</v>
      </c>
      <c r="AA41" s="701"/>
      <c r="AB41" s="701"/>
      <c r="AC41" s="701"/>
      <c r="AD41" s="702">
        <v>3939697</v>
      </c>
      <c r="AE41" s="702"/>
      <c r="AF41" s="702"/>
      <c r="AG41" s="702"/>
      <c r="AH41" s="702"/>
      <c r="AI41" s="702"/>
      <c r="AJ41" s="702"/>
      <c r="AK41" s="702"/>
      <c r="AL41" s="703">
        <v>100</v>
      </c>
      <c r="AM41" s="683"/>
      <c r="AN41" s="683"/>
      <c r="AO41" s="704"/>
      <c r="AQ41" s="689" t="s">
        <v>336</v>
      </c>
      <c r="AR41" s="690"/>
      <c r="AS41" s="690"/>
      <c r="AT41" s="690"/>
      <c r="AU41" s="690"/>
      <c r="AV41" s="690"/>
      <c r="AW41" s="690"/>
      <c r="AX41" s="690"/>
      <c r="AY41" s="691"/>
      <c r="AZ41" s="623">
        <v>65385</v>
      </c>
      <c r="BA41" s="624"/>
      <c r="BB41" s="624"/>
      <c r="BC41" s="624"/>
      <c r="BD41" s="653"/>
      <c r="BE41" s="653"/>
      <c r="BF41" s="669"/>
      <c r="BG41" s="673"/>
      <c r="BH41" s="674"/>
      <c r="BI41" s="674"/>
      <c r="BJ41" s="674"/>
      <c r="BK41" s="674"/>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3"/>
      <c r="CT41" s="653"/>
      <c r="CU41" s="653"/>
      <c r="CV41" s="653"/>
      <c r="CW41" s="653"/>
      <c r="CX41" s="653"/>
      <c r="CY41" s="654"/>
      <c r="CZ41" s="628" t="s">
        <v>122</v>
      </c>
      <c r="DA41" s="655"/>
      <c r="DB41" s="655"/>
      <c r="DC41" s="658"/>
      <c r="DD41" s="632" t="s">
        <v>122</v>
      </c>
      <c r="DE41" s="653"/>
      <c r="DF41" s="653"/>
      <c r="DG41" s="653"/>
      <c r="DH41" s="653"/>
      <c r="DI41" s="653"/>
      <c r="DJ41" s="653"/>
      <c r="DK41" s="654"/>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2">
      <c r="AQ42" s="705" t="s">
        <v>339</v>
      </c>
      <c r="AR42" s="706"/>
      <c r="AS42" s="706"/>
      <c r="AT42" s="706"/>
      <c r="AU42" s="706"/>
      <c r="AV42" s="706"/>
      <c r="AW42" s="706"/>
      <c r="AX42" s="706"/>
      <c r="AY42" s="707"/>
      <c r="AZ42" s="698">
        <v>271695</v>
      </c>
      <c r="BA42" s="699"/>
      <c r="BB42" s="699"/>
      <c r="BC42" s="699"/>
      <c r="BD42" s="682"/>
      <c r="BE42" s="682"/>
      <c r="BF42" s="684"/>
      <c r="BG42" s="675"/>
      <c r="BH42" s="676"/>
      <c r="BI42" s="676"/>
      <c r="BJ42" s="676"/>
      <c r="BK42" s="676"/>
      <c r="BL42" s="212"/>
      <c r="BM42" s="645" t="s">
        <v>340</v>
      </c>
      <c r="BN42" s="645"/>
      <c r="BO42" s="645"/>
      <c r="BP42" s="645"/>
      <c r="BQ42" s="645"/>
      <c r="BR42" s="645"/>
      <c r="BS42" s="645"/>
      <c r="BT42" s="645"/>
      <c r="BU42" s="646"/>
      <c r="BV42" s="698" t="s">
        <v>122</v>
      </c>
      <c r="BW42" s="699"/>
      <c r="BX42" s="699"/>
      <c r="BY42" s="699"/>
      <c r="BZ42" s="699"/>
      <c r="CA42" s="699"/>
      <c r="CB42" s="708"/>
      <c r="CD42" s="620" t="s">
        <v>341</v>
      </c>
      <c r="CE42" s="621"/>
      <c r="CF42" s="621"/>
      <c r="CG42" s="621"/>
      <c r="CH42" s="621"/>
      <c r="CI42" s="621"/>
      <c r="CJ42" s="621"/>
      <c r="CK42" s="621"/>
      <c r="CL42" s="621"/>
      <c r="CM42" s="621"/>
      <c r="CN42" s="621"/>
      <c r="CO42" s="621"/>
      <c r="CP42" s="621"/>
      <c r="CQ42" s="622"/>
      <c r="CR42" s="623">
        <v>1239212</v>
      </c>
      <c r="CS42" s="653"/>
      <c r="CT42" s="653"/>
      <c r="CU42" s="653"/>
      <c r="CV42" s="653"/>
      <c r="CW42" s="653"/>
      <c r="CX42" s="653"/>
      <c r="CY42" s="654"/>
      <c r="CZ42" s="628">
        <v>18.399999999999999</v>
      </c>
      <c r="DA42" s="655"/>
      <c r="DB42" s="655"/>
      <c r="DC42" s="658"/>
      <c r="DD42" s="632">
        <v>193641</v>
      </c>
      <c r="DE42" s="653"/>
      <c r="DF42" s="653"/>
      <c r="DG42" s="653"/>
      <c r="DH42" s="653"/>
      <c r="DI42" s="653"/>
      <c r="DJ42" s="653"/>
      <c r="DK42" s="654"/>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27604</v>
      </c>
      <c r="CS43" s="653"/>
      <c r="CT43" s="653"/>
      <c r="CU43" s="653"/>
      <c r="CV43" s="653"/>
      <c r="CW43" s="653"/>
      <c r="CX43" s="653"/>
      <c r="CY43" s="654"/>
      <c r="CZ43" s="628">
        <v>0.4</v>
      </c>
      <c r="DA43" s="655"/>
      <c r="DB43" s="655"/>
      <c r="DC43" s="658"/>
      <c r="DD43" s="632">
        <v>27604</v>
      </c>
      <c r="DE43" s="653"/>
      <c r="DF43" s="653"/>
      <c r="DG43" s="653"/>
      <c r="DH43" s="653"/>
      <c r="DI43" s="653"/>
      <c r="DJ43" s="653"/>
      <c r="DK43" s="654"/>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989645</v>
      </c>
      <c r="CS44" s="624"/>
      <c r="CT44" s="624"/>
      <c r="CU44" s="624"/>
      <c r="CV44" s="624"/>
      <c r="CW44" s="624"/>
      <c r="CX44" s="624"/>
      <c r="CY44" s="625"/>
      <c r="CZ44" s="628">
        <v>14.7</v>
      </c>
      <c r="DA44" s="629"/>
      <c r="DB44" s="629"/>
      <c r="DC44" s="635"/>
      <c r="DD44" s="632">
        <v>90935</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210370</v>
      </c>
      <c r="CS45" s="653"/>
      <c r="CT45" s="653"/>
      <c r="CU45" s="653"/>
      <c r="CV45" s="653"/>
      <c r="CW45" s="653"/>
      <c r="CX45" s="653"/>
      <c r="CY45" s="654"/>
      <c r="CZ45" s="628">
        <v>3.1</v>
      </c>
      <c r="DA45" s="655"/>
      <c r="DB45" s="655"/>
      <c r="DC45" s="658"/>
      <c r="DD45" s="632">
        <v>19728</v>
      </c>
      <c r="DE45" s="653"/>
      <c r="DF45" s="653"/>
      <c r="DG45" s="653"/>
      <c r="DH45" s="653"/>
      <c r="DI45" s="653"/>
      <c r="DJ45" s="653"/>
      <c r="DK45" s="654"/>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509907</v>
      </c>
      <c r="CS46" s="624"/>
      <c r="CT46" s="624"/>
      <c r="CU46" s="624"/>
      <c r="CV46" s="624"/>
      <c r="CW46" s="624"/>
      <c r="CX46" s="624"/>
      <c r="CY46" s="625"/>
      <c r="CZ46" s="628">
        <v>7.6</v>
      </c>
      <c r="DA46" s="629"/>
      <c r="DB46" s="629"/>
      <c r="DC46" s="635"/>
      <c r="DD46" s="632">
        <v>67655</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2">
      <c r="B47" s="213"/>
      <c r="CD47" s="663"/>
      <c r="CE47" s="664"/>
      <c r="CF47" s="620" t="s">
        <v>349</v>
      </c>
      <c r="CG47" s="621"/>
      <c r="CH47" s="621"/>
      <c r="CI47" s="621"/>
      <c r="CJ47" s="621"/>
      <c r="CK47" s="621"/>
      <c r="CL47" s="621"/>
      <c r="CM47" s="621"/>
      <c r="CN47" s="621"/>
      <c r="CO47" s="621"/>
      <c r="CP47" s="621"/>
      <c r="CQ47" s="622"/>
      <c r="CR47" s="623">
        <v>249567</v>
      </c>
      <c r="CS47" s="653"/>
      <c r="CT47" s="653"/>
      <c r="CU47" s="653"/>
      <c r="CV47" s="653"/>
      <c r="CW47" s="653"/>
      <c r="CX47" s="653"/>
      <c r="CY47" s="654"/>
      <c r="CZ47" s="628">
        <v>3.7</v>
      </c>
      <c r="DA47" s="655"/>
      <c r="DB47" s="655"/>
      <c r="DC47" s="658"/>
      <c r="DD47" s="632">
        <v>102706</v>
      </c>
      <c r="DE47" s="653"/>
      <c r="DF47" s="653"/>
      <c r="DG47" s="653"/>
      <c r="DH47" s="653"/>
      <c r="DI47" s="653"/>
      <c r="DJ47" s="653"/>
      <c r="DK47" s="654"/>
      <c r="DL47" s="692"/>
      <c r="DM47" s="693"/>
      <c r="DN47" s="693"/>
      <c r="DO47" s="693"/>
      <c r="DP47" s="693"/>
      <c r="DQ47" s="693"/>
      <c r="DR47" s="693"/>
      <c r="DS47" s="693"/>
      <c r="DT47" s="693"/>
      <c r="DU47" s="693"/>
      <c r="DV47" s="694"/>
      <c r="DW47" s="695"/>
      <c r="DX47" s="696"/>
      <c r="DY47" s="696"/>
      <c r="DZ47" s="696"/>
      <c r="EA47" s="696"/>
      <c r="EB47" s="696"/>
      <c r="EC47" s="697"/>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2">
      <c r="B49" s="213"/>
      <c r="CD49" s="644" t="s">
        <v>351</v>
      </c>
      <c r="CE49" s="645"/>
      <c r="CF49" s="645"/>
      <c r="CG49" s="645"/>
      <c r="CH49" s="645"/>
      <c r="CI49" s="645"/>
      <c r="CJ49" s="645"/>
      <c r="CK49" s="645"/>
      <c r="CL49" s="645"/>
      <c r="CM49" s="645"/>
      <c r="CN49" s="645"/>
      <c r="CO49" s="645"/>
      <c r="CP49" s="645"/>
      <c r="CQ49" s="646"/>
      <c r="CR49" s="698">
        <v>6749223</v>
      </c>
      <c r="CS49" s="682"/>
      <c r="CT49" s="682"/>
      <c r="CU49" s="682"/>
      <c r="CV49" s="682"/>
      <c r="CW49" s="682"/>
      <c r="CX49" s="682"/>
      <c r="CY49" s="711"/>
      <c r="CZ49" s="703">
        <v>100</v>
      </c>
      <c r="DA49" s="712"/>
      <c r="DB49" s="712"/>
      <c r="DC49" s="713"/>
      <c r="DD49" s="714">
        <v>4860745</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6sUF3W7zU2f9OqNPZRSLkZPJgXC8O5NKq+dy+5V401naPe7EqtFJo7dJtEVrMi8eKLJjqn29Kj3Lx+kzh/9DiQ==" saltValue="M3nFqK0XNl1i6GRM82I0F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election activeCell="AF34" sqref="AF34:AJ34"/>
    </sheetView>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7043</v>
      </c>
      <c r="R7" s="753"/>
      <c r="S7" s="753"/>
      <c r="T7" s="753"/>
      <c r="U7" s="753"/>
      <c r="V7" s="753">
        <v>6749</v>
      </c>
      <c r="W7" s="753"/>
      <c r="X7" s="753"/>
      <c r="Y7" s="753"/>
      <c r="Z7" s="753"/>
      <c r="AA7" s="753">
        <v>294</v>
      </c>
      <c r="AB7" s="753"/>
      <c r="AC7" s="753"/>
      <c r="AD7" s="753"/>
      <c r="AE7" s="754"/>
      <c r="AF7" s="755">
        <v>183</v>
      </c>
      <c r="AG7" s="756"/>
      <c r="AH7" s="756"/>
      <c r="AI7" s="756"/>
      <c r="AJ7" s="757"/>
      <c r="AK7" s="758">
        <v>2</v>
      </c>
      <c r="AL7" s="759"/>
      <c r="AM7" s="759"/>
      <c r="AN7" s="759"/>
      <c r="AO7" s="759"/>
      <c r="AP7" s="759">
        <v>5279</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v>7043</v>
      </c>
      <c r="R23" s="793"/>
      <c r="S23" s="793"/>
      <c r="T23" s="793"/>
      <c r="U23" s="793"/>
      <c r="V23" s="793">
        <v>6749</v>
      </c>
      <c r="W23" s="793"/>
      <c r="X23" s="793"/>
      <c r="Y23" s="793"/>
      <c r="Z23" s="793"/>
      <c r="AA23" s="793">
        <v>294</v>
      </c>
      <c r="AB23" s="793"/>
      <c r="AC23" s="793"/>
      <c r="AD23" s="793"/>
      <c r="AE23" s="794"/>
      <c r="AF23" s="795">
        <v>183</v>
      </c>
      <c r="AG23" s="793"/>
      <c r="AH23" s="793"/>
      <c r="AI23" s="793"/>
      <c r="AJ23" s="796"/>
      <c r="AK23" s="797"/>
      <c r="AL23" s="798"/>
      <c r="AM23" s="798"/>
      <c r="AN23" s="798"/>
      <c r="AO23" s="798"/>
      <c r="AP23" s="793">
        <v>5279</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85</v>
      </c>
      <c r="R28" s="823"/>
      <c r="S28" s="823"/>
      <c r="T28" s="823"/>
      <c r="U28" s="823"/>
      <c r="V28" s="823">
        <v>84</v>
      </c>
      <c r="W28" s="823"/>
      <c r="X28" s="823"/>
      <c r="Y28" s="823"/>
      <c r="Z28" s="823"/>
      <c r="AA28" s="823">
        <v>1</v>
      </c>
      <c r="AB28" s="823"/>
      <c r="AC28" s="823"/>
      <c r="AD28" s="823"/>
      <c r="AE28" s="824"/>
      <c r="AF28" s="825">
        <v>1</v>
      </c>
      <c r="AG28" s="823"/>
      <c r="AH28" s="823"/>
      <c r="AI28" s="823"/>
      <c r="AJ28" s="826"/>
      <c r="AK28" s="827" t="s">
        <v>548</v>
      </c>
      <c r="AL28" s="828"/>
      <c r="AM28" s="828"/>
      <c r="AN28" s="828"/>
      <c r="AO28" s="828"/>
      <c r="AP28" s="828" t="s">
        <v>548</v>
      </c>
      <c r="AQ28" s="828"/>
      <c r="AR28" s="828"/>
      <c r="AS28" s="828"/>
      <c r="AT28" s="828"/>
      <c r="AU28" s="828" t="s">
        <v>548</v>
      </c>
      <c r="AV28" s="828"/>
      <c r="AW28" s="828"/>
      <c r="AX28" s="828"/>
      <c r="AY28" s="828"/>
      <c r="AZ28" s="829" t="s">
        <v>548</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1106</v>
      </c>
      <c r="R29" s="784"/>
      <c r="S29" s="784"/>
      <c r="T29" s="784"/>
      <c r="U29" s="784"/>
      <c r="V29" s="784">
        <v>1061</v>
      </c>
      <c r="W29" s="784"/>
      <c r="X29" s="784"/>
      <c r="Y29" s="784"/>
      <c r="Z29" s="784"/>
      <c r="AA29" s="784">
        <v>45</v>
      </c>
      <c r="AB29" s="784"/>
      <c r="AC29" s="784"/>
      <c r="AD29" s="784"/>
      <c r="AE29" s="785"/>
      <c r="AF29" s="786">
        <v>45</v>
      </c>
      <c r="AG29" s="787"/>
      <c r="AH29" s="787"/>
      <c r="AI29" s="787"/>
      <c r="AJ29" s="788"/>
      <c r="AK29" s="834" t="s">
        <v>548</v>
      </c>
      <c r="AL29" s="830"/>
      <c r="AM29" s="830"/>
      <c r="AN29" s="830"/>
      <c r="AO29" s="830"/>
      <c r="AP29" s="830" t="s">
        <v>548</v>
      </c>
      <c r="AQ29" s="830"/>
      <c r="AR29" s="830"/>
      <c r="AS29" s="830"/>
      <c r="AT29" s="830"/>
      <c r="AU29" s="830" t="s">
        <v>548</v>
      </c>
      <c r="AV29" s="830"/>
      <c r="AW29" s="830"/>
      <c r="AX29" s="830"/>
      <c r="AY29" s="830"/>
      <c r="AZ29" s="831" t="s">
        <v>548</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115</v>
      </c>
      <c r="R30" s="784"/>
      <c r="S30" s="784"/>
      <c r="T30" s="784"/>
      <c r="U30" s="784"/>
      <c r="V30" s="784">
        <v>115</v>
      </c>
      <c r="W30" s="784"/>
      <c r="X30" s="784"/>
      <c r="Y30" s="784"/>
      <c r="Z30" s="784"/>
      <c r="AA30" s="784">
        <v>0</v>
      </c>
      <c r="AB30" s="784"/>
      <c r="AC30" s="784"/>
      <c r="AD30" s="784"/>
      <c r="AE30" s="785"/>
      <c r="AF30" s="786">
        <v>0</v>
      </c>
      <c r="AG30" s="787"/>
      <c r="AH30" s="787"/>
      <c r="AI30" s="787"/>
      <c r="AJ30" s="788"/>
      <c r="AK30" s="834" t="s">
        <v>548</v>
      </c>
      <c r="AL30" s="830"/>
      <c r="AM30" s="830"/>
      <c r="AN30" s="830"/>
      <c r="AO30" s="830"/>
      <c r="AP30" s="830" t="s">
        <v>548</v>
      </c>
      <c r="AQ30" s="830"/>
      <c r="AR30" s="830"/>
      <c r="AS30" s="830"/>
      <c r="AT30" s="830"/>
      <c r="AU30" s="830" t="s">
        <v>548</v>
      </c>
      <c r="AV30" s="830"/>
      <c r="AW30" s="830"/>
      <c r="AX30" s="830"/>
      <c r="AY30" s="830"/>
      <c r="AZ30" s="831" t="s">
        <v>548</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296</v>
      </c>
      <c r="R31" s="784"/>
      <c r="S31" s="784"/>
      <c r="T31" s="784"/>
      <c r="U31" s="784"/>
      <c r="V31" s="784">
        <v>298</v>
      </c>
      <c r="W31" s="784"/>
      <c r="X31" s="784"/>
      <c r="Y31" s="784"/>
      <c r="Z31" s="784"/>
      <c r="AA31" s="784">
        <v>-2</v>
      </c>
      <c r="AB31" s="784"/>
      <c r="AC31" s="784"/>
      <c r="AD31" s="784"/>
      <c r="AE31" s="785"/>
      <c r="AF31" s="786">
        <v>211</v>
      </c>
      <c r="AG31" s="787"/>
      <c r="AH31" s="787"/>
      <c r="AI31" s="787"/>
      <c r="AJ31" s="788"/>
      <c r="AK31" s="834">
        <v>143</v>
      </c>
      <c r="AL31" s="830"/>
      <c r="AM31" s="830"/>
      <c r="AN31" s="830"/>
      <c r="AO31" s="830"/>
      <c r="AP31" s="830">
        <v>665</v>
      </c>
      <c r="AQ31" s="830"/>
      <c r="AR31" s="830"/>
      <c r="AS31" s="830"/>
      <c r="AT31" s="830"/>
      <c r="AU31" s="830">
        <v>638</v>
      </c>
      <c r="AV31" s="830"/>
      <c r="AW31" s="830"/>
      <c r="AX31" s="830"/>
      <c r="AY31" s="830"/>
      <c r="AZ31" s="831" t="s">
        <v>548</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393</v>
      </c>
      <c r="C32" s="781"/>
      <c r="D32" s="781"/>
      <c r="E32" s="781"/>
      <c r="F32" s="781"/>
      <c r="G32" s="781"/>
      <c r="H32" s="781"/>
      <c r="I32" s="781"/>
      <c r="J32" s="781"/>
      <c r="K32" s="781"/>
      <c r="L32" s="781"/>
      <c r="M32" s="781"/>
      <c r="N32" s="781"/>
      <c r="O32" s="781"/>
      <c r="P32" s="782"/>
      <c r="Q32" s="783">
        <v>1117</v>
      </c>
      <c r="R32" s="784"/>
      <c r="S32" s="784"/>
      <c r="T32" s="784"/>
      <c r="U32" s="784"/>
      <c r="V32" s="784">
        <v>1115</v>
      </c>
      <c r="W32" s="784"/>
      <c r="X32" s="784"/>
      <c r="Y32" s="784"/>
      <c r="Z32" s="784"/>
      <c r="AA32" s="784">
        <v>1</v>
      </c>
      <c r="AB32" s="784"/>
      <c r="AC32" s="784"/>
      <c r="AD32" s="784"/>
      <c r="AE32" s="785"/>
      <c r="AF32" s="786">
        <v>222</v>
      </c>
      <c r="AG32" s="787"/>
      <c r="AH32" s="787"/>
      <c r="AI32" s="787"/>
      <c r="AJ32" s="788"/>
      <c r="AK32" s="834">
        <v>350</v>
      </c>
      <c r="AL32" s="830"/>
      <c r="AM32" s="830"/>
      <c r="AN32" s="830"/>
      <c r="AO32" s="830"/>
      <c r="AP32" s="830">
        <v>508</v>
      </c>
      <c r="AQ32" s="830"/>
      <c r="AR32" s="830"/>
      <c r="AS32" s="830"/>
      <c r="AT32" s="830"/>
      <c r="AU32" s="830">
        <v>331</v>
      </c>
      <c r="AV32" s="830"/>
      <c r="AW32" s="830"/>
      <c r="AX32" s="830"/>
      <c r="AY32" s="830"/>
      <c r="AZ32" s="831" t="s">
        <v>548</v>
      </c>
      <c r="BA32" s="831"/>
      <c r="BB32" s="831"/>
      <c r="BC32" s="831"/>
      <c r="BD32" s="831"/>
      <c r="BE32" s="832" t="s">
        <v>392</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394</v>
      </c>
      <c r="C33" s="781"/>
      <c r="D33" s="781"/>
      <c r="E33" s="781"/>
      <c r="F33" s="781"/>
      <c r="G33" s="781"/>
      <c r="H33" s="781"/>
      <c r="I33" s="781"/>
      <c r="J33" s="781"/>
      <c r="K33" s="781"/>
      <c r="L33" s="781"/>
      <c r="M33" s="781"/>
      <c r="N33" s="781"/>
      <c r="O33" s="781"/>
      <c r="P33" s="782"/>
      <c r="Q33" s="783">
        <v>124</v>
      </c>
      <c r="R33" s="784"/>
      <c r="S33" s="784"/>
      <c r="T33" s="784"/>
      <c r="U33" s="784"/>
      <c r="V33" s="784">
        <v>121</v>
      </c>
      <c r="W33" s="784"/>
      <c r="X33" s="784"/>
      <c r="Y33" s="784"/>
      <c r="Z33" s="784"/>
      <c r="AA33" s="784">
        <v>3</v>
      </c>
      <c r="AB33" s="784"/>
      <c r="AC33" s="784"/>
      <c r="AD33" s="784"/>
      <c r="AE33" s="785"/>
      <c r="AF33" s="786">
        <v>32</v>
      </c>
      <c r="AG33" s="787"/>
      <c r="AH33" s="787"/>
      <c r="AI33" s="787"/>
      <c r="AJ33" s="788"/>
      <c r="AK33" s="834">
        <v>111</v>
      </c>
      <c r="AL33" s="830"/>
      <c r="AM33" s="830"/>
      <c r="AN33" s="830"/>
      <c r="AO33" s="830"/>
      <c r="AP33" s="830">
        <v>625</v>
      </c>
      <c r="AQ33" s="830"/>
      <c r="AR33" s="830"/>
      <c r="AS33" s="830"/>
      <c r="AT33" s="830"/>
      <c r="AU33" s="830">
        <v>583</v>
      </c>
      <c r="AV33" s="830"/>
      <c r="AW33" s="830"/>
      <c r="AX33" s="830"/>
      <c r="AY33" s="830"/>
      <c r="AZ33" s="831" t="s">
        <v>548</v>
      </c>
      <c r="BA33" s="831"/>
      <c r="BB33" s="831"/>
      <c r="BC33" s="831"/>
      <c r="BD33" s="831"/>
      <c r="BE33" s="832" t="s">
        <v>392</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t="s">
        <v>395</v>
      </c>
      <c r="C34" s="781"/>
      <c r="D34" s="781"/>
      <c r="E34" s="781"/>
      <c r="F34" s="781"/>
      <c r="G34" s="781"/>
      <c r="H34" s="781"/>
      <c r="I34" s="781"/>
      <c r="J34" s="781"/>
      <c r="K34" s="781"/>
      <c r="L34" s="781"/>
      <c r="M34" s="781"/>
      <c r="N34" s="781"/>
      <c r="O34" s="781"/>
      <c r="P34" s="782"/>
      <c r="Q34" s="783">
        <v>65</v>
      </c>
      <c r="R34" s="784"/>
      <c r="S34" s="784"/>
      <c r="T34" s="784"/>
      <c r="U34" s="784"/>
      <c r="V34" s="784">
        <v>63</v>
      </c>
      <c r="W34" s="784"/>
      <c r="X34" s="784"/>
      <c r="Y34" s="784"/>
      <c r="Z34" s="784"/>
      <c r="AA34" s="784">
        <v>1</v>
      </c>
      <c r="AB34" s="784"/>
      <c r="AC34" s="784"/>
      <c r="AD34" s="784"/>
      <c r="AE34" s="785"/>
      <c r="AF34" s="786">
        <v>1</v>
      </c>
      <c r="AG34" s="787"/>
      <c r="AH34" s="787"/>
      <c r="AI34" s="787"/>
      <c r="AJ34" s="788"/>
      <c r="AK34" s="834">
        <v>52</v>
      </c>
      <c r="AL34" s="830"/>
      <c r="AM34" s="830"/>
      <c r="AN34" s="830"/>
      <c r="AO34" s="830"/>
      <c r="AP34" s="830" t="s">
        <v>548</v>
      </c>
      <c r="AQ34" s="830"/>
      <c r="AR34" s="830"/>
      <c r="AS34" s="830"/>
      <c r="AT34" s="830"/>
      <c r="AU34" s="830" t="s">
        <v>548</v>
      </c>
      <c r="AV34" s="830"/>
      <c r="AW34" s="830"/>
      <c r="AX34" s="830"/>
      <c r="AY34" s="830"/>
      <c r="AZ34" s="831" t="s">
        <v>548</v>
      </c>
      <c r="BA34" s="831"/>
      <c r="BB34" s="831"/>
      <c r="BC34" s="831"/>
      <c r="BD34" s="831"/>
      <c r="BE34" s="832" t="s">
        <v>396</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397</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398</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512</v>
      </c>
      <c r="AG63" s="844"/>
      <c r="AH63" s="844"/>
      <c r="AI63" s="844"/>
      <c r="AJ63" s="845"/>
      <c r="AK63" s="846"/>
      <c r="AL63" s="841"/>
      <c r="AM63" s="841"/>
      <c r="AN63" s="841"/>
      <c r="AO63" s="841"/>
      <c r="AP63" s="844">
        <v>1798</v>
      </c>
      <c r="AQ63" s="844"/>
      <c r="AR63" s="844"/>
      <c r="AS63" s="844"/>
      <c r="AT63" s="844"/>
      <c r="AU63" s="844">
        <v>1552</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399</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400</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401</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549</v>
      </c>
      <c r="C68" s="870"/>
      <c r="D68" s="870"/>
      <c r="E68" s="870"/>
      <c r="F68" s="870"/>
      <c r="G68" s="870"/>
      <c r="H68" s="870"/>
      <c r="I68" s="870"/>
      <c r="J68" s="870"/>
      <c r="K68" s="870"/>
      <c r="L68" s="870"/>
      <c r="M68" s="870"/>
      <c r="N68" s="870"/>
      <c r="O68" s="870"/>
      <c r="P68" s="871"/>
      <c r="Q68" s="872">
        <v>1046</v>
      </c>
      <c r="R68" s="866"/>
      <c r="S68" s="866"/>
      <c r="T68" s="866"/>
      <c r="U68" s="866"/>
      <c r="V68" s="866">
        <v>1043</v>
      </c>
      <c r="W68" s="866"/>
      <c r="X68" s="866"/>
      <c r="Y68" s="866"/>
      <c r="Z68" s="866"/>
      <c r="AA68" s="866">
        <v>3</v>
      </c>
      <c r="AB68" s="866"/>
      <c r="AC68" s="866"/>
      <c r="AD68" s="866"/>
      <c r="AE68" s="866"/>
      <c r="AF68" s="866">
        <v>3</v>
      </c>
      <c r="AG68" s="866"/>
      <c r="AH68" s="866"/>
      <c r="AI68" s="866"/>
      <c r="AJ68" s="866"/>
      <c r="AK68" s="866" t="s">
        <v>548</v>
      </c>
      <c r="AL68" s="866"/>
      <c r="AM68" s="866"/>
      <c r="AN68" s="866"/>
      <c r="AO68" s="866"/>
      <c r="AP68" s="866" t="s">
        <v>548</v>
      </c>
      <c r="AQ68" s="866"/>
      <c r="AR68" s="866"/>
      <c r="AS68" s="866"/>
      <c r="AT68" s="866"/>
      <c r="AU68" s="866" t="s">
        <v>548</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550</v>
      </c>
      <c r="C69" s="874"/>
      <c r="D69" s="874"/>
      <c r="E69" s="874"/>
      <c r="F69" s="874"/>
      <c r="G69" s="874"/>
      <c r="H69" s="874"/>
      <c r="I69" s="874"/>
      <c r="J69" s="874"/>
      <c r="K69" s="874"/>
      <c r="L69" s="874"/>
      <c r="M69" s="874"/>
      <c r="N69" s="874"/>
      <c r="O69" s="874"/>
      <c r="P69" s="875"/>
      <c r="Q69" s="876">
        <v>127</v>
      </c>
      <c r="R69" s="830"/>
      <c r="S69" s="830"/>
      <c r="T69" s="830"/>
      <c r="U69" s="830"/>
      <c r="V69" s="830">
        <v>112</v>
      </c>
      <c r="W69" s="830"/>
      <c r="X69" s="830"/>
      <c r="Y69" s="830"/>
      <c r="Z69" s="830"/>
      <c r="AA69" s="830">
        <v>15</v>
      </c>
      <c r="AB69" s="830"/>
      <c r="AC69" s="830"/>
      <c r="AD69" s="830"/>
      <c r="AE69" s="830"/>
      <c r="AF69" s="830">
        <v>15</v>
      </c>
      <c r="AG69" s="830"/>
      <c r="AH69" s="830"/>
      <c r="AI69" s="830"/>
      <c r="AJ69" s="830"/>
      <c r="AK69" s="830">
        <v>48</v>
      </c>
      <c r="AL69" s="830"/>
      <c r="AM69" s="830"/>
      <c r="AN69" s="830"/>
      <c r="AO69" s="830"/>
      <c r="AP69" s="830" t="s">
        <v>548</v>
      </c>
      <c r="AQ69" s="830"/>
      <c r="AR69" s="830"/>
      <c r="AS69" s="830"/>
      <c r="AT69" s="830"/>
      <c r="AU69" s="830" t="s">
        <v>548</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551</v>
      </c>
      <c r="C70" s="874"/>
      <c r="D70" s="874"/>
      <c r="E70" s="874"/>
      <c r="F70" s="874"/>
      <c r="G70" s="874"/>
      <c r="H70" s="874"/>
      <c r="I70" s="874"/>
      <c r="J70" s="874"/>
      <c r="K70" s="874"/>
      <c r="L70" s="874"/>
      <c r="M70" s="874"/>
      <c r="N70" s="874"/>
      <c r="O70" s="874"/>
      <c r="P70" s="875"/>
      <c r="Q70" s="876">
        <v>6413</v>
      </c>
      <c r="R70" s="830"/>
      <c r="S70" s="830"/>
      <c r="T70" s="830"/>
      <c r="U70" s="830"/>
      <c r="V70" s="830">
        <v>6154</v>
      </c>
      <c r="W70" s="830"/>
      <c r="X70" s="830"/>
      <c r="Y70" s="830"/>
      <c r="Z70" s="830"/>
      <c r="AA70" s="830">
        <v>259</v>
      </c>
      <c r="AB70" s="830"/>
      <c r="AC70" s="830"/>
      <c r="AD70" s="830"/>
      <c r="AE70" s="830"/>
      <c r="AF70" s="830">
        <v>259</v>
      </c>
      <c r="AG70" s="830"/>
      <c r="AH70" s="830"/>
      <c r="AI70" s="830"/>
      <c r="AJ70" s="830"/>
      <c r="AK70" s="830" t="s">
        <v>548</v>
      </c>
      <c r="AL70" s="830"/>
      <c r="AM70" s="830"/>
      <c r="AN70" s="830"/>
      <c r="AO70" s="830"/>
      <c r="AP70" s="830" t="s">
        <v>548</v>
      </c>
      <c r="AQ70" s="830"/>
      <c r="AR70" s="830"/>
      <c r="AS70" s="830"/>
      <c r="AT70" s="830"/>
      <c r="AU70" s="830" t="s">
        <v>548</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552</v>
      </c>
      <c r="C71" s="874"/>
      <c r="D71" s="874"/>
      <c r="E71" s="874"/>
      <c r="F71" s="874"/>
      <c r="G71" s="874"/>
      <c r="H71" s="874"/>
      <c r="I71" s="874"/>
      <c r="J71" s="874"/>
      <c r="K71" s="874"/>
      <c r="L71" s="874"/>
      <c r="M71" s="874"/>
      <c r="N71" s="874"/>
      <c r="O71" s="874"/>
      <c r="P71" s="875"/>
      <c r="Q71" s="876">
        <v>30</v>
      </c>
      <c r="R71" s="830"/>
      <c r="S71" s="830"/>
      <c r="T71" s="830"/>
      <c r="U71" s="830"/>
      <c r="V71" s="830">
        <v>25</v>
      </c>
      <c r="W71" s="830"/>
      <c r="X71" s="830"/>
      <c r="Y71" s="830"/>
      <c r="Z71" s="830"/>
      <c r="AA71" s="830">
        <v>4</v>
      </c>
      <c r="AB71" s="830"/>
      <c r="AC71" s="830"/>
      <c r="AD71" s="830"/>
      <c r="AE71" s="830"/>
      <c r="AF71" s="830">
        <v>4</v>
      </c>
      <c r="AG71" s="830"/>
      <c r="AH71" s="830"/>
      <c r="AI71" s="830"/>
      <c r="AJ71" s="830"/>
      <c r="AK71" s="830">
        <v>8</v>
      </c>
      <c r="AL71" s="830"/>
      <c r="AM71" s="830"/>
      <c r="AN71" s="830"/>
      <c r="AO71" s="830"/>
      <c r="AP71" s="830" t="s">
        <v>548</v>
      </c>
      <c r="AQ71" s="830"/>
      <c r="AR71" s="830"/>
      <c r="AS71" s="830"/>
      <c r="AT71" s="830"/>
      <c r="AU71" s="830" t="s">
        <v>548</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553</v>
      </c>
      <c r="C72" s="874"/>
      <c r="D72" s="874"/>
      <c r="E72" s="874"/>
      <c r="F72" s="874"/>
      <c r="G72" s="874"/>
      <c r="H72" s="874"/>
      <c r="I72" s="874"/>
      <c r="J72" s="874"/>
      <c r="K72" s="874"/>
      <c r="L72" s="874"/>
      <c r="M72" s="874"/>
      <c r="N72" s="874"/>
      <c r="O72" s="874"/>
      <c r="P72" s="875"/>
      <c r="Q72" s="876">
        <v>4538</v>
      </c>
      <c r="R72" s="830"/>
      <c r="S72" s="830"/>
      <c r="T72" s="830"/>
      <c r="U72" s="830"/>
      <c r="V72" s="830">
        <v>4385</v>
      </c>
      <c r="W72" s="830"/>
      <c r="X72" s="830"/>
      <c r="Y72" s="830"/>
      <c r="Z72" s="830"/>
      <c r="AA72" s="830">
        <v>153</v>
      </c>
      <c r="AB72" s="830"/>
      <c r="AC72" s="830"/>
      <c r="AD72" s="830"/>
      <c r="AE72" s="830"/>
      <c r="AF72" s="830">
        <v>153</v>
      </c>
      <c r="AG72" s="830"/>
      <c r="AH72" s="830"/>
      <c r="AI72" s="830"/>
      <c r="AJ72" s="830"/>
      <c r="AK72" s="830">
        <v>257</v>
      </c>
      <c r="AL72" s="830"/>
      <c r="AM72" s="830"/>
      <c r="AN72" s="830"/>
      <c r="AO72" s="830"/>
      <c r="AP72" s="830">
        <v>1192</v>
      </c>
      <c r="AQ72" s="830"/>
      <c r="AR72" s="830"/>
      <c r="AS72" s="830"/>
      <c r="AT72" s="830"/>
      <c r="AU72" s="830">
        <v>11</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554</v>
      </c>
      <c r="C73" s="874"/>
      <c r="D73" s="874"/>
      <c r="E73" s="874"/>
      <c r="F73" s="874"/>
      <c r="G73" s="874"/>
      <c r="H73" s="874"/>
      <c r="I73" s="874"/>
      <c r="J73" s="874"/>
      <c r="K73" s="874"/>
      <c r="L73" s="874"/>
      <c r="M73" s="874"/>
      <c r="N73" s="874"/>
      <c r="O73" s="874"/>
      <c r="P73" s="875"/>
      <c r="Q73" s="876">
        <v>184</v>
      </c>
      <c r="R73" s="830"/>
      <c r="S73" s="830"/>
      <c r="T73" s="830"/>
      <c r="U73" s="830"/>
      <c r="V73" s="830">
        <v>168</v>
      </c>
      <c r="W73" s="830"/>
      <c r="X73" s="830"/>
      <c r="Y73" s="830"/>
      <c r="Z73" s="830"/>
      <c r="AA73" s="830">
        <v>16</v>
      </c>
      <c r="AB73" s="830"/>
      <c r="AC73" s="830"/>
      <c r="AD73" s="830"/>
      <c r="AE73" s="830"/>
      <c r="AF73" s="830">
        <v>16</v>
      </c>
      <c r="AG73" s="830"/>
      <c r="AH73" s="830"/>
      <c r="AI73" s="830"/>
      <c r="AJ73" s="830"/>
      <c r="AK73" s="830">
        <v>23</v>
      </c>
      <c r="AL73" s="830"/>
      <c r="AM73" s="830"/>
      <c r="AN73" s="830"/>
      <c r="AO73" s="830"/>
      <c r="AP73" s="830" t="s">
        <v>548</v>
      </c>
      <c r="AQ73" s="830"/>
      <c r="AR73" s="830"/>
      <c r="AS73" s="830"/>
      <c r="AT73" s="830"/>
      <c r="AU73" s="830" t="s">
        <v>548</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t="s">
        <v>555</v>
      </c>
      <c r="C74" s="874"/>
      <c r="D74" s="874"/>
      <c r="E74" s="874"/>
      <c r="F74" s="874"/>
      <c r="G74" s="874"/>
      <c r="H74" s="874"/>
      <c r="I74" s="874"/>
      <c r="J74" s="874"/>
      <c r="K74" s="874"/>
      <c r="L74" s="874"/>
      <c r="M74" s="874"/>
      <c r="N74" s="874"/>
      <c r="O74" s="874"/>
      <c r="P74" s="875"/>
      <c r="Q74" s="876">
        <v>2539</v>
      </c>
      <c r="R74" s="830"/>
      <c r="S74" s="830"/>
      <c r="T74" s="830"/>
      <c r="U74" s="830"/>
      <c r="V74" s="830">
        <v>2376</v>
      </c>
      <c r="W74" s="830"/>
      <c r="X74" s="830"/>
      <c r="Y74" s="830"/>
      <c r="Z74" s="830"/>
      <c r="AA74" s="830">
        <v>163</v>
      </c>
      <c r="AB74" s="830"/>
      <c r="AC74" s="830"/>
      <c r="AD74" s="830"/>
      <c r="AE74" s="830"/>
      <c r="AF74" s="830">
        <v>163</v>
      </c>
      <c r="AG74" s="830"/>
      <c r="AH74" s="830"/>
      <c r="AI74" s="830"/>
      <c r="AJ74" s="830"/>
      <c r="AK74" s="830">
        <v>175</v>
      </c>
      <c r="AL74" s="830"/>
      <c r="AM74" s="830"/>
      <c r="AN74" s="830"/>
      <c r="AO74" s="830"/>
      <c r="AP74" s="830" t="s">
        <v>548</v>
      </c>
      <c r="AQ74" s="830"/>
      <c r="AR74" s="830"/>
      <c r="AS74" s="830"/>
      <c r="AT74" s="830"/>
      <c r="AU74" s="830" t="s">
        <v>548</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t="s">
        <v>556</v>
      </c>
      <c r="C75" s="874"/>
      <c r="D75" s="874"/>
      <c r="E75" s="874"/>
      <c r="F75" s="874"/>
      <c r="G75" s="874"/>
      <c r="H75" s="874"/>
      <c r="I75" s="874"/>
      <c r="J75" s="874"/>
      <c r="K75" s="874"/>
      <c r="L75" s="874"/>
      <c r="M75" s="874"/>
      <c r="N75" s="874"/>
      <c r="O75" s="874"/>
      <c r="P75" s="875"/>
      <c r="Q75" s="877">
        <v>335</v>
      </c>
      <c r="R75" s="878"/>
      <c r="S75" s="878"/>
      <c r="T75" s="878"/>
      <c r="U75" s="834"/>
      <c r="V75" s="879">
        <v>181</v>
      </c>
      <c r="W75" s="878"/>
      <c r="X75" s="878"/>
      <c r="Y75" s="878"/>
      <c r="Z75" s="834"/>
      <c r="AA75" s="879">
        <v>154</v>
      </c>
      <c r="AB75" s="878"/>
      <c r="AC75" s="878"/>
      <c r="AD75" s="878"/>
      <c r="AE75" s="834"/>
      <c r="AF75" s="879">
        <v>154</v>
      </c>
      <c r="AG75" s="878"/>
      <c r="AH75" s="878"/>
      <c r="AI75" s="878"/>
      <c r="AJ75" s="834"/>
      <c r="AK75" s="879">
        <v>162</v>
      </c>
      <c r="AL75" s="878"/>
      <c r="AM75" s="878"/>
      <c r="AN75" s="878"/>
      <c r="AO75" s="834"/>
      <c r="AP75" s="879" t="s">
        <v>548</v>
      </c>
      <c r="AQ75" s="878"/>
      <c r="AR75" s="878"/>
      <c r="AS75" s="878"/>
      <c r="AT75" s="834"/>
      <c r="AU75" s="879" t="s">
        <v>548</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t="s">
        <v>557</v>
      </c>
      <c r="C76" s="874"/>
      <c r="D76" s="874"/>
      <c r="E76" s="874"/>
      <c r="F76" s="874"/>
      <c r="G76" s="874"/>
      <c r="H76" s="874"/>
      <c r="I76" s="874"/>
      <c r="J76" s="874"/>
      <c r="K76" s="874"/>
      <c r="L76" s="874"/>
      <c r="M76" s="874"/>
      <c r="N76" s="874"/>
      <c r="O76" s="874"/>
      <c r="P76" s="875"/>
      <c r="Q76" s="877">
        <v>166278</v>
      </c>
      <c r="R76" s="878"/>
      <c r="S76" s="878"/>
      <c r="T76" s="878"/>
      <c r="U76" s="834"/>
      <c r="V76" s="879">
        <v>162373</v>
      </c>
      <c r="W76" s="878"/>
      <c r="X76" s="878"/>
      <c r="Y76" s="878"/>
      <c r="Z76" s="834"/>
      <c r="AA76" s="879">
        <v>3905</v>
      </c>
      <c r="AB76" s="878"/>
      <c r="AC76" s="878"/>
      <c r="AD76" s="878"/>
      <c r="AE76" s="834"/>
      <c r="AF76" s="879">
        <v>3905</v>
      </c>
      <c r="AG76" s="878"/>
      <c r="AH76" s="878"/>
      <c r="AI76" s="878"/>
      <c r="AJ76" s="834"/>
      <c r="AK76" s="879">
        <v>1502</v>
      </c>
      <c r="AL76" s="878"/>
      <c r="AM76" s="878"/>
      <c r="AN76" s="878"/>
      <c r="AO76" s="834"/>
      <c r="AP76" s="879" t="s">
        <v>548</v>
      </c>
      <c r="AQ76" s="878"/>
      <c r="AR76" s="878"/>
      <c r="AS76" s="878"/>
      <c r="AT76" s="834"/>
      <c r="AU76" s="879" t="s">
        <v>548</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376</v>
      </c>
      <c r="B88" s="789" t="s">
        <v>402</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4672</v>
      </c>
      <c r="AG88" s="844"/>
      <c r="AH88" s="844"/>
      <c r="AI88" s="844"/>
      <c r="AJ88" s="844"/>
      <c r="AK88" s="841"/>
      <c r="AL88" s="841"/>
      <c r="AM88" s="841"/>
      <c r="AN88" s="841"/>
      <c r="AO88" s="841"/>
      <c r="AP88" s="844">
        <v>1192</v>
      </c>
      <c r="AQ88" s="844"/>
      <c r="AR88" s="844"/>
      <c r="AS88" s="844"/>
      <c r="AT88" s="844"/>
      <c r="AU88" s="844">
        <v>11</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403</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404</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405</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406</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407</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408</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409</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410</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411</v>
      </c>
      <c r="AB109" s="893"/>
      <c r="AC109" s="893"/>
      <c r="AD109" s="893"/>
      <c r="AE109" s="894"/>
      <c r="AF109" s="892" t="s">
        <v>412</v>
      </c>
      <c r="AG109" s="893"/>
      <c r="AH109" s="893"/>
      <c r="AI109" s="893"/>
      <c r="AJ109" s="894"/>
      <c r="AK109" s="892" t="s">
        <v>294</v>
      </c>
      <c r="AL109" s="893"/>
      <c r="AM109" s="893"/>
      <c r="AN109" s="893"/>
      <c r="AO109" s="894"/>
      <c r="AP109" s="892" t="s">
        <v>413</v>
      </c>
      <c r="AQ109" s="893"/>
      <c r="AR109" s="893"/>
      <c r="AS109" s="893"/>
      <c r="AT109" s="895"/>
      <c r="AU109" s="912" t="s">
        <v>410</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411</v>
      </c>
      <c r="BR109" s="893"/>
      <c r="BS109" s="893"/>
      <c r="BT109" s="893"/>
      <c r="BU109" s="894"/>
      <c r="BV109" s="892" t="s">
        <v>412</v>
      </c>
      <c r="BW109" s="893"/>
      <c r="BX109" s="893"/>
      <c r="BY109" s="893"/>
      <c r="BZ109" s="894"/>
      <c r="CA109" s="892" t="s">
        <v>294</v>
      </c>
      <c r="CB109" s="893"/>
      <c r="CC109" s="893"/>
      <c r="CD109" s="893"/>
      <c r="CE109" s="894"/>
      <c r="CF109" s="913" t="s">
        <v>413</v>
      </c>
      <c r="CG109" s="913"/>
      <c r="CH109" s="913"/>
      <c r="CI109" s="913"/>
      <c r="CJ109" s="913"/>
      <c r="CK109" s="892" t="s">
        <v>414</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411</v>
      </c>
      <c r="DH109" s="893"/>
      <c r="DI109" s="893"/>
      <c r="DJ109" s="893"/>
      <c r="DK109" s="894"/>
      <c r="DL109" s="892" t="s">
        <v>412</v>
      </c>
      <c r="DM109" s="893"/>
      <c r="DN109" s="893"/>
      <c r="DO109" s="893"/>
      <c r="DP109" s="894"/>
      <c r="DQ109" s="892" t="s">
        <v>294</v>
      </c>
      <c r="DR109" s="893"/>
      <c r="DS109" s="893"/>
      <c r="DT109" s="893"/>
      <c r="DU109" s="894"/>
      <c r="DV109" s="892" t="s">
        <v>413</v>
      </c>
      <c r="DW109" s="893"/>
      <c r="DX109" s="893"/>
      <c r="DY109" s="893"/>
      <c r="DZ109" s="895"/>
    </row>
    <row r="110" spans="1:131" s="218" customFormat="1" ht="26.25" customHeight="1" x14ac:dyDescent="0.2">
      <c r="A110" s="896" t="s">
        <v>415</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399464</v>
      </c>
      <c r="AB110" s="900"/>
      <c r="AC110" s="900"/>
      <c r="AD110" s="900"/>
      <c r="AE110" s="901"/>
      <c r="AF110" s="902">
        <v>448181</v>
      </c>
      <c r="AG110" s="900"/>
      <c r="AH110" s="900"/>
      <c r="AI110" s="900"/>
      <c r="AJ110" s="901"/>
      <c r="AK110" s="902">
        <v>459917</v>
      </c>
      <c r="AL110" s="900"/>
      <c r="AM110" s="900"/>
      <c r="AN110" s="900"/>
      <c r="AO110" s="901"/>
      <c r="AP110" s="903">
        <v>13.2</v>
      </c>
      <c r="AQ110" s="904"/>
      <c r="AR110" s="904"/>
      <c r="AS110" s="904"/>
      <c r="AT110" s="905"/>
      <c r="AU110" s="906" t="s">
        <v>69</v>
      </c>
      <c r="AV110" s="907"/>
      <c r="AW110" s="907"/>
      <c r="AX110" s="907"/>
      <c r="AY110" s="907"/>
      <c r="AZ110" s="929" t="s">
        <v>416</v>
      </c>
      <c r="BA110" s="897"/>
      <c r="BB110" s="897"/>
      <c r="BC110" s="897"/>
      <c r="BD110" s="897"/>
      <c r="BE110" s="897"/>
      <c r="BF110" s="897"/>
      <c r="BG110" s="897"/>
      <c r="BH110" s="897"/>
      <c r="BI110" s="897"/>
      <c r="BJ110" s="897"/>
      <c r="BK110" s="897"/>
      <c r="BL110" s="897"/>
      <c r="BM110" s="897"/>
      <c r="BN110" s="897"/>
      <c r="BO110" s="897"/>
      <c r="BP110" s="898"/>
      <c r="BQ110" s="930">
        <v>4588188</v>
      </c>
      <c r="BR110" s="931"/>
      <c r="BS110" s="931"/>
      <c r="BT110" s="931"/>
      <c r="BU110" s="931"/>
      <c r="BV110" s="931">
        <v>5068618</v>
      </c>
      <c r="BW110" s="931"/>
      <c r="BX110" s="931"/>
      <c r="BY110" s="931"/>
      <c r="BZ110" s="931"/>
      <c r="CA110" s="931">
        <v>5279474</v>
      </c>
      <c r="CB110" s="931"/>
      <c r="CC110" s="931"/>
      <c r="CD110" s="931"/>
      <c r="CE110" s="931"/>
      <c r="CF110" s="944">
        <v>151.9</v>
      </c>
      <c r="CG110" s="945"/>
      <c r="CH110" s="945"/>
      <c r="CI110" s="945"/>
      <c r="CJ110" s="945"/>
      <c r="CK110" s="946" t="s">
        <v>417</v>
      </c>
      <c r="CL110" s="947"/>
      <c r="CM110" s="929" t="s">
        <v>418</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419</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420</v>
      </c>
      <c r="BA111" s="923"/>
      <c r="BB111" s="923"/>
      <c r="BC111" s="923"/>
      <c r="BD111" s="923"/>
      <c r="BE111" s="923"/>
      <c r="BF111" s="923"/>
      <c r="BG111" s="923"/>
      <c r="BH111" s="923"/>
      <c r="BI111" s="923"/>
      <c r="BJ111" s="923"/>
      <c r="BK111" s="923"/>
      <c r="BL111" s="923"/>
      <c r="BM111" s="923"/>
      <c r="BN111" s="923"/>
      <c r="BO111" s="923"/>
      <c r="BP111" s="924"/>
      <c r="BQ111" s="925">
        <v>50833</v>
      </c>
      <c r="BR111" s="926"/>
      <c r="BS111" s="926"/>
      <c r="BT111" s="926"/>
      <c r="BU111" s="926"/>
      <c r="BV111" s="926">
        <v>46971</v>
      </c>
      <c r="BW111" s="926"/>
      <c r="BX111" s="926"/>
      <c r="BY111" s="926"/>
      <c r="BZ111" s="926"/>
      <c r="CA111" s="926">
        <v>43121</v>
      </c>
      <c r="CB111" s="926"/>
      <c r="CC111" s="926"/>
      <c r="CD111" s="926"/>
      <c r="CE111" s="926"/>
      <c r="CF111" s="920">
        <v>1.2</v>
      </c>
      <c r="CG111" s="921"/>
      <c r="CH111" s="921"/>
      <c r="CI111" s="921"/>
      <c r="CJ111" s="921"/>
      <c r="CK111" s="948"/>
      <c r="CL111" s="949"/>
      <c r="CM111" s="922" t="s">
        <v>421</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422</v>
      </c>
      <c r="B112" s="953"/>
      <c r="C112" s="923" t="s">
        <v>423</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424</v>
      </c>
      <c r="BA112" s="923"/>
      <c r="BB112" s="923"/>
      <c r="BC112" s="923"/>
      <c r="BD112" s="923"/>
      <c r="BE112" s="923"/>
      <c r="BF112" s="923"/>
      <c r="BG112" s="923"/>
      <c r="BH112" s="923"/>
      <c r="BI112" s="923"/>
      <c r="BJ112" s="923"/>
      <c r="BK112" s="923"/>
      <c r="BL112" s="923"/>
      <c r="BM112" s="923"/>
      <c r="BN112" s="923"/>
      <c r="BO112" s="923"/>
      <c r="BP112" s="924"/>
      <c r="BQ112" s="925">
        <v>1775221</v>
      </c>
      <c r="BR112" s="926"/>
      <c r="BS112" s="926"/>
      <c r="BT112" s="926"/>
      <c r="BU112" s="926"/>
      <c r="BV112" s="926">
        <v>1683004</v>
      </c>
      <c r="BW112" s="926"/>
      <c r="BX112" s="926"/>
      <c r="BY112" s="926"/>
      <c r="BZ112" s="926"/>
      <c r="CA112" s="926">
        <v>1552467</v>
      </c>
      <c r="CB112" s="926"/>
      <c r="CC112" s="926"/>
      <c r="CD112" s="926"/>
      <c r="CE112" s="926"/>
      <c r="CF112" s="920">
        <v>44.7</v>
      </c>
      <c r="CG112" s="921"/>
      <c r="CH112" s="921"/>
      <c r="CI112" s="921"/>
      <c r="CJ112" s="921"/>
      <c r="CK112" s="948"/>
      <c r="CL112" s="949"/>
      <c r="CM112" s="922" t="s">
        <v>425</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426</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233826</v>
      </c>
      <c r="AB113" s="938"/>
      <c r="AC113" s="938"/>
      <c r="AD113" s="938"/>
      <c r="AE113" s="939"/>
      <c r="AF113" s="940">
        <v>224272</v>
      </c>
      <c r="AG113" s="938"/>
      <c r="AH113" s="938"/>
      <c r="AI113" s="938"/>
      <c r="AJ113" s="939"/>
      <c r="AK113" s="940">
        <v>230832</v>
      </c>
      <c r="AL113" s="938"/>
      <c r="AM113" s="938"/>
      <c r="AN113" s="938"/>
      <c r="AO113" s="939"/>
      <c r="AP113" s="941">
        <v>6.6</v>
      </c>
      <c r="AQ113" s="942"/>
      <c r="AR113" s="942"/>
      <c r="AS113" s="942"/>
      <c r="AT113" s="943"/>
      <c r="AU113" s="908"/>
      <c r="AV113" s="909"/>
      <c r="AW113" s="909"/>
      <c r="AX113" s="909"/>
      <c r="AY113" s="909"/>
      <c r="AZ113" s="922" t="s">
        <v>427</v>
      </c>
      <c r="BA113" s="923"/>
      <c r="BB113" s="923"/>
      <c r="BC113" s="923"/>
      <c r="BD113" s="923"/>
      <c r="BE113" s="923"/>
      <c r="BF113" s="923"/>
      <c r="BG113" s="923"/>
      <c r="BH113" s="923"/>
      <c r="BI113" s="923"/>
      <c r="BJ113" s="923"/>
      <c r="BK113" s="923"/>
      <c r="BL113" s="923"/>
      <c r="BM113" s="923"/>
      <c r="BN113" s="923"/>
      <c r="BO113" s="923"/>
      <c r="BP113" s="924"/>
      <c r="BQ113" s="925">
        <v>2156</v>
      </c>
      <c r="BR113" s="926"/>
      <c r="BS113" s="926"/>
      <c r="BT113" s="926"/>
      <c r="BU113" s="926"/>
      <c r="BV113" s="926" t="s">
        <v>122</v>
      </c>
      <c r="BW113" s="926"/>
      <c r="BX113" s="926"/>
      <c r="BY113" s="926"/>
      <c r="BZ113" s="926"/>
      <c r="CA113" s="926">
        <v>10546</v>
      </c>
      <c r="CB113" s="926"/>
      <c r="CC113" s="926"/>
      <c r="CD113" s="926"/>
      <c r="CE113" s="926"/>
      <c r="CF113" s="920">
        <v>0.3</v>
      </c>
      <c r="CG113" s="921"/>
      <c r="CH113" s="921"/>
      <c r="CI113" s="921"/>
      <c r="CJ113" s="921"/>
      <c r="CK113" s="948"/>
      <c r="CL113" s="949"/>
      <c r="CM113" s="922" t="s">
        <v>428</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429</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10848</v>
      </c>
      <c r="AB114" s="959"/>
      <c r="AC114" s="959"/>
      <c r="AD114" s="959"/>
      <c r="AE114" s="960"/>
      <c r="AF114" s="961">
        <v>10838</v>
      </c>
      <c r="AG114" s="959"/>
      <c r="AH114" s="959"/>
      <c r="AI114" s="959"/>
      <c r="AJ114" s="960"/>
      <c r="AK114" s="961">
        <v>7899</v>
      </c>
      <c r="AL114" s="959"/>
      <c r="AM114" s="959"/>
      <c r="AN114" s="959"/>
      <c r="AO114" s="960"/>
      <c r="AP114" s="962">
        <v>0.2</v>
      </c>
      <c r="AQ114" s="963"/>
      <c r="AR114" s="963"/>
      <c r="AS114" s="963"/>
      <c r="AT114" s="964"/>
      <c r="AU114" s="908"/>
      <c r="AV114" s="909"/>
      <c r="AW114" s="909"/>
      <c r="AX114" s="909"/>
      <c r="AY114" s="909"/>
      <c r="AZ114" s="922" t="s">
        <v>430</v>
      </c>
      <c r="BA114" s="923"/>
      <c r="BB114" s="923"/>
      <c r="BC114" s="923"/>
      <c r="BD114" s="923"/>
      <c r="BE114" s="923"/>
      <c r="BF114" s="923"/>
      <c r="BG114" s="923"/>
      <c r="BH114" s="923"/>
      <c r="BI114" s="923"/>
      <c r="BJ114" s="923"/>
      <c r="BK114" s="923"/>
      <c r="BL114" s="923"/>
      <c r="BM114" s="923"/>
      <c r="BN114" s="923"/>
      <c r="BO114" s="923"/>
      <c r="BP114" s="924"/>
      <c r="BQ114" s="925">
        <v>766781</v>
      </c>
      <c r="BR114" s="926"/>
      <c r="BS114" s="926"/>
      <c r="BT114" s="926"/>
      <c r="BU114" s="926"/>
      <c r="BV114" s="926">
        <v>728910</v>
      </c>
      <c r="BW114" s="926"/>
      <c r="BX114" s="926"/>
      <c r="BY114" s="926"/>
      <c r="BZ114" s="926"/>
      <c r="CA114" s="926">
        <v>715480</v>
      </c>
      <c r="CB114" s="926"/>
      <c r="CC114" s="926"/>
      <c r="CD114" s="926"/>
      <c r="CE114" s="926"/>
      <c r="CF114" s="920">
        <v>20.6</v>
      </c>
      <c r="CG114" s="921"/>
      <c r="CH114" s="921"/>
      <c r="CI114" s="921"/>
      <c r="CJ114" s="921"/>
      <c r="CK114" s="948"/>
      <c r="CL114" s="949"/>
      <c r="CM114" s="922" t="s">
        <v>431</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432</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3560</v>
      </c>
      <c r="AB115" s="938"/>
      <c r="AC115" s="938"/>
      <c r="AD115" s="938"/>
      <c r="AE115" s="939"/>
      <c r="AF115" s="940">
        <v>262</v>
      </c>
      <c r="AG115" s="938"/>
      <c r="AH115" s="938"/>
      <c r="AI115" s="938"/>
      <c r="AJ115" s="939"/>
      <c r="AK115" s="940">
        <v>1850</v>
      </c>
      <c r="AL115" s="938"/>
      <c r="AM115" s="938"/>
      <c r="AN115" s="938"/>
      <c r="AO115" s="939"/>
      <c r="AP115" s="941">
        <v>0.1</v>
      </c>
      <c r="AQ115" s="942"/>
      <c r="AR115" s="942"/>
      <c r="AS115" s="942"/>
      <c r="AT115" s="943"/>
      <c r="AU115" s="908"/>
      <c r="AV115" s="909"/>
      <c r="AW115" s="909"/>
      <c r="AX115" s="909"/>
      <c r="AY115" s="909"/>
      <c r="AZ115" s="922" t="s">
        <v>433</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434</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435</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436</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437</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v>50833</v>
      </c>
      <c r="DH116" s="959"/>
      <c r="DI116" s="959"/>
      <c r="DJ116" s="959"/>
      <c r="DK116" s="960"/>
      <c r="DL116" s="961">
        <v>46971</v>
      </c>
      <c r="DM116" s="959"/>
      <c r="DN116" s="959"/>
      <c r="DO116" s="959"/>
      <c r="DP116" s="960"/>
      <c r="DQ116" s="961">
        <v>43121</v>
      </c>
      <c r="DR116" s="959"/>
      <c r="DS116" s="959"/>
      <c r="DT116" s="959"/>
      <c r="DU116" s="960"/>
      <c r="DV116" s="962">
        <v>1.2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438</v>
      </c>
      <c r="Z117" s="894"/>
      <c r="AA117" s="978">
        <v>647698</v>
      </c>
      <c r="AB117" s="979"/>
      <c r="AC117" s="979"/>
      <c r="AD117" s="979"/>
      <c r="AE117" s="980"/>
      <c r="AF117" s="981">
        <v>683553</v>
      </c>
      <c r="AG117" s="979"/>
      <c r="AH117" s="979"/>
      <c r="AI117" s="979"/>
      <c r="AJ117" s="980"/>
      <c r="AK117" s="981">
        <v>700498</v>
      </c>
      <c r="AL117" s="979"/>
      <c r="AM117" s="979"/>
      <c r="AN117" s="979"/>
      <c r="AO117" s="980"/>
      <c r="AP117" s="982"/>
      <c r="AQ117" s="983"/>
      <c r="AR117" s="983"/>
      <c r="AS117" s="983"/>
      <c r="AT117" s="984"/>
      <c r="AU117" s="908"/>
      <c r="AV117" s="909"/>
      <c r="AW117" s="909"/>
      <c r="AX117" s="909"/>
      <c r="AY117" s="909"/>
      <c r="AZ117" s="974" t="s">
        <v>439</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440</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414</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411</v>
      </c>
      <c r="AB118" s="893"/>
      <c r="AC118" s="893"/>
      <c r="AD118" s="893"/>
      <c r="AE118" s="894"/>
      <c r="AF118" s="892" t="s">
        <v>412</v>
      </c>
      <c r="AG118" s="893"/>
      <c r="AH118" s="893"/>
      <c r="AI118" s="893"/>
      <c r="AJ118" s="894"/>
      <c r="AK118" s="892" t="s">
        <v>294</v>
      </c>
      <c r="AL118" s="893"/>
      <c r="AM118" s="893"/>
      <c r="AN118" s="893"/>
      <c r="AO118" s="894"/>
      <c r="AP118" s="970" t="s">
        <v>413</v>
      </c>
      <c r="AQ118" s="971"/>
      <c r="AR118" s="971"/>
      <c r="AS118" s="971"/>
      <c r="AT118" s="972"/>
      <c r="AU118" s="908"/>
      <c r="AV118" s="909"/>
      <c r="AW118" s="909"/>
      <c r="AX118" s="909"/>
      <c r="AY118" s="909"/>
      <c r="AZ118" s="973" t="s">
        <v>441</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442</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7" t="s">
        <v>417</v>
      </c>
      <c r="B119" s="947"/>
      <c r="C119" s="929" t="s">
        <v>418</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443</v>
      </c>
      <c r="BP119" s="1005"/>
      <c r="BQ119" s="999">
        <v>7183179</v>
      </c>
      <c r="BR119" s="1000"/>
      <c r="BS119" s="1000"/>
      <c r="BT119" s="1000"/>
      <c r="BU119" s="1000"/>
      <c r="BV119" s="1000">
        <v>7527503</v>
      </c>
      <c r="BW119" s="1000"/>
      <c r="BX119" s="1000"/>
      <c r="BY119" s="1000"/>
      <c r="BZ119" s="1000"/>
      <c r="CA119" s="1000">
        <v>7601088</v>
      </c>
      <c r="CB119" s="1000"/>
      <c r="CC119" s="1000"/>
      <c r="CD119" s="1000"/>
      <c r="CE119" s="1000"/>
      <c r="CF119" s="1001"/>
      <c r="CG119" s="1002"/>
      <c r="CH119" s="1002"/>
      <c r="CI119" s="1002"/>
      <c r="CJ119" s="1003"/>
      <c r="CK119" s="950"/>
      <c r="CL119" s="951"/>
      <c r="CM119" s="973" t="s">
        <v>444</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8"/>
      <c r="B120" s="949"/>
      <c r="C120" s="922" t="s">
        <v>421</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445</v>
      </c>
      <c r="AV120" s="992"/>
      <c r="AW120" s="992"/>
      <c r="AX120" s="992"/>
      <c r="AY120" s="993"/>
      <c r="AZ120" s="929" t="s">
        <v>446</v>
      </c>
      <c r="BA120" s="897"/>
      <c r="BB120" s="897"/>
      <c r="BC120" s="897"/>
      <c r="BD120" s="897"/>
      <c r="BE120" s="897"/>
      <c r="BF120" s="897"/>
      <c r="BG120" s="897"/>
      <c r="BH120" s="897"/>
      <c r="BI120" s="897"/>
      <c r="BJ120" s="897"/>
      <c r="BK120" s="897"/>
      <c r="BL120" s="897"/>
      <c r="BM120" s="897"/>
      <c r="BN120" s="897"/>
      <c r="BO120" s="897"/>
      <c r="BP120" s="898"/>
      <c r="BQ120" s="930">
        <v>2212867</v>
      </c>
      <c r="BR120" s="931"/>
      <c r="BS120" s="931"/>
      <c r="BT120" s="931"/>
      <c r="BU120" s="931"/>
      <c r="BV120" s="931">
        <v>2564272</v>
      </c>
      <c r="BW120" s="931"/>
      <c r="BX120" s="931"/>
      <c r="BY120" s="931"/>
      <c r="BZ120" s="931"/>
      <c r="CA120" s="931">
        <v>2722315</v>
      </c>
      <c r="CB120" s="931"/>
      <c r="CC120" s="931"/>
      <c r="CD120" s="931"/>
      <c r="CE120" s="931"/>
      <c r="CF120" s="944">
        <v>78.3</v>
      </c>
      <c r="CG120" s="945"/>
      <c r="CH120" s="945"/>
      <c r="CI120" s="945"/>
      <c r="CJ120" s="945"/>
      <c r="CK120" s="1006" t="s">
        <v>447</v>
      </c>
      <c r="CL120" s="1007"/>
      <c r="CM120" s="1007"/>
      <c r="CN120" s="1007"/>
      <c r="CO120" s="1008"/>
      <c r="CP120" s="1014" t="s">
        <v>391</v>
      </c>
      <c r="CQ120" s="1015"/>
      <c r="CR120" s="1015"/>
      <c r="CS120" s="1015"/>
      <c r="CT120" s="1015"/>
      <c r="CU120" s="1015"/>
      <c r="CV120" s="1015"/>
      <c r="CW120" s="1015"/>
      <c r="CX120" s="1015"/>
      <c r="CY120" s="1015"/>
      <c r="CZ120" s="1015"/>
      <c r="DA120" s="1015"/>
      <c r="DB120" s="1015"/>
      <c r="DC120" s="1015"/>
      <c r="DD120" s="1015"/>
      <c r="DE120" s="1015"/>
      <c r="DF120" s="1016"/>
      <c r="DG120" s="930">
        <v>752353</v>
      </c>
      <c r="DH120" s="931"/>
      <c r="DI120" s="931"/>
      <c r="DJ120" s="931"/>
      <c r="DK120" s="931"/>
      <c r="DL120" s="931">
        <v>646429</v>
      </c>
      <c r="DM120" s="931"/>
      <c r="DN120" s="931"/>
      <c r="DO120" s="931"/>
      <c r="DP120" s="931"/>
      <c r="DQ120" s="931">
        <v>637926</v>
      </c>
      <c r="DR120" s="931"/>
      <c r="DS120" s="931"/>
      <c r="DT120" s="931"/>
      <c r="DU120" s="931"/>
      <c r="DV120" s="932">
        <v>18.3</v>
      </c>
      <c r="DW120" s="932"/>
      <c r="DX120" s="932"/>
      <c r="DY120" s="932"/>
      <c r="DZ120" s="933"/>
    </row>
    <row r="121" spans="1:130" s="218" customFormat="1" ht="26.25" customHeight="1" x14ac:dyDescent="0.2">
      <c r="A121" s="1058"/>
      <c r="B121" s="949"/>
      <c r="C121" s="974" t="s">
        <v>448</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v>132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449</v>
      </c>
      <c r="BA121" s="923"/>
      <c r="BB121" s="923"/>
      <c r="BC121" s="923"/>
      <c r="BD121" s="923"/>
      <c r="BE121" s="923"/>
      <c r="BF121" s="923"/>
      <c r="BG121" s="923"/>
      <c r="BH121" s="923"/>
      <c r="BI121" s="923"/>
      <c r="BJ121" s="923"/>
      <c r="BK121" s="923"/>
      <c r="BL121" s="923"/>
      <c r="BM121" s="923"/>
      <c r="BN121" s="923"/>
      <c r="BO121" s="923"/>
      <c r="BP121" s="924"/>
      <c r="BQ121" s="925">
        <v>42894</v>
      </c>
      <c r="BR121" s="926"/>
      <c r="BS121" s="926"/>
      <c r="BT121" s="926"/>
      <c r="BU121" s="926"/>
      <c r="BV121" s="926">
        <v>44068</v>
      </c>
      <c r="BW121" s="926"/>
      <c r="BX121" s="926"/>
      <c r="BY121" s="926"/>
      <c r="BZ121" s="926"/>
      <c r="CA121" s="926">
        <v>43730</v>
      </c>
      <c r="CB121" s="926"/>
      <c r="CC121" s="926"/>
      <c r="CD121" s="926"/>
      <c r="CE121" s="926"/>
      <c r="CF121" s="920">
        <v>1.3</v>
      </c>
      <c r="CG121" s="921"/>
      <c r="CH121" s="921"/>
      <c r="CI121" s="921"/>
      <c r="CJ121" s="921"/>
      <c r="CK121" s="1009"/>
      <c r="CL121" s="1010"/>
      <c r="CM121" s="1010"/>
      <c r="CN121" s="1010"/>
      <c r="CO121" s="1011"/>
      <c r="CP121" s="1019" t="s">
        <v>394</v>
      </c>
      <c r="CQ121" s="1020"/>
      <c r="CR121" s="1020"/>
      <c r="CS121" s="1020"/>
      <c r="CT121" s="1020"/>
      <c r="CU121" s="1020"/>
      <c r="CV121" s="1020"/>
      <c r="CW121" s="1020"/>
      <c r="CX121" s="1020"/>
      <c r="CY121" s="1020"/>
      <c r="CZ121" s="1020"/>
      <c r="DA121" s="1020"/>
      <c r="DB121" s="1020"/>
      <c r="DC121" s="1020"/>
      <c r="DD121" s="1020"/>
      <c r="DE121" s="1020"/>
      <c r="DF121" s="1021"/>
      <c r="DG121" s="925">
        <v>666204</v>
      </c>
      <c r="DH121" s="926"/>
      <c r="DI121" s="926"/>
      <c r="DJ121" s="926"/>
      <c r="DK121" s="926"/>
      <c r="DL121" s="926">
        <v>646111</v>
      </c>
      <c r="DM121" s="926"/>
      <c r="DN121" s="926"/>
      <c r="DO121" s="926"/>
      <c r="DP121" s="926"/>
      <c r="DQ121" s="926">
        <v>583488</v>
      </c>
      <c r="DR121" s="926"/>
      <c r="DS121" s="926"/>
      <c r="DT121" s="926"/>
      <c r="DU121" s="926"/>
      <c r="DV121" s="927">
        <v>16.8</v>
      </c>
      <c r="DW121" s="927"/>
      <c r="DX121" s="927"/>
      <c r="DY121" s="927"/>
      <c r="DZ121" s="928"/>
    </row>
    <row r="122" spans="1:130" s="218" customFormat="1" ht="26.25" customHeight="1" x14ac:dyDescent="0.2">
      <c r="A122" s="1058"/>
      <c r="B122" s="949"/>
      <c r="C122" s="922" t="s">
        <v>431</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450</v>
      </c>
      <c r="BA122" s="965"/>
      <c r="BB122" s="965"/>
      <c r="BC122" s="965"/>
      <c r="BD122" s="965"/>
      <c r="BE122" s="965"/>
      <c r="BF122" s="965"/>
      <c r="BG122" s="965"/>
      <c r="BH122" s="965"/>
      <c r="BI122" s="965"/>
      <c r="BJ122" s="965"/>
      <c r="BK122" s="965"/>
      <c r="BL122" s="965"/>
      <c r="BM122" s="965"/>
      <c r="BN122" s="965"/>
      <c r="BO122" s="965"/>
      <c r="BP122" s="966"/>
      <c r="BQ122" s="999">
        <v>4421591</v>
      </c>
      <c r="BR122" s="1000"/>
      <c r="BS122" s="1000"/>
      <c r="BT122" s="1000"/>
      <c r="BU122" s="1000"/>
      <c r="BV122" s="1000">
        <v>4748225</v>
      </c>
      <c r="BW122" s="1000"/>
      <c r="BX122" s="1000"/>
      <c r="BY122" s="1000"/>
      <c r="BZ122" s="1000"/>
      <c r="CA122" s="1000">
        <v>4887670</v>
      </c>
      <c r="CB122" s="1000"/>
      <c r="CC122" s="1000"/>
      <c r="CD122" s="1000"/>
      <c r="CE122" s="1000"/>
      <c r="CF122" s="1017">
        <v>140.6</v>
      </c>
      <c r="CG122" s="1018"/>
      <c r="CH122" s="1018"/>
      <c r="CI122" s="1018"/>
      <c r="CJ122" s="1018"/>
      <c r="CK122" s="1009"/>
      <c r="CL122" s="1010"/>
      <c r="CM122" s="1010"/>
      <c r="CN122" s="1010"/>
      <c r="CO122" s="1011"/>
      <c r="CP122" s="1019" t="s">
        <v>393</v>
      </c>
      <c r="CQ122" s="1020"/>
      <c r="CR122" s="1020"/>
      <c r="CS122" s="1020"/>
      <c r="CT122" s="1020"/>
      <c r="CU122" s="1020"/>
      <c r="CV122" s="1020"/>
      <c r="CW122" s="1020"/>
      <c r="CX122" s="1020"/>
      <c r="CY122" s="1020"/>
      <c r="CZ122" s="1020"/>
      <c r="DA122" s="1020"/>
      <c r="DB122" s="1020"/>
      <c r="DC122" s="1020"/>
      <c r="DD122" s="1020"/>
      <c r="DE122" s="1020"/>
      <c r="DF122" s="1021"/>
      <c r="DG122" s="925">
        <v>356664</v>
      </c>
      <c r="DH122" s="926"/>
      <c r="DI122" s="926"/>
      <c r="DJ122" s="926"/>
      <c r="DK122" s="926"/>
      <c r="DL122" s="926">
        <v>390464</v>
      </c>
      <c r="DM122" s="926"/>
      <c r="DN122" s="926"/>
      <c r="DO122" s="926"/>
      <c r="DP122" s="926"/>
      <c r="DQ122" s="926">
        <v>331053</v>
      </c>
      <c r="DR122" s="926"/>
      <c r="DS122" s="926"/>
      <c r="DT122" s="926"/>
      <c r="DU122" s="926"/>
      <c r="DV122" s="927">
        <v>9.5</v>
      </c>
      <c r="DW122" s="927"/>
      <c r="DX122" s="927"/>
      <c r="DY122" s="927"/>
      <c r="DZ122" s="928"/>
    </row>
    <row r="123" spans="1:130" s="218" customFormat="1" ht="26.25" customHeight="1" x14ac:dyDescent="0.2">
      <c r="A123" s="1058"/>
      <c r="B123" s="949"/>
      <c r="C123" s="922" t="s">
        <v>437</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v>3428</v>
      </c>
      <c r="AB123" s="959"/>
      <c r="AC123" s="959"/>
      <c r="AD123" s="959"/>
      <c r="AE123" s="960"/>
      <c r="AF123" s="961">
        <v>262</v>
      </c>
      <c r="AG123" s="959"/>
      <c r="AH123" s="959"/>
      <c r="AI123" s="959"/>
      <c r="AJ123" s="960"/>
      <c r="AK123" s="961">
        <v>1850</v>
      </c>
      <c r="AL123" s="959"/>
      <c r="AM123" s="959"/>
      <c r="AN123" s="959"/>
      <c r="AO123" s="960"/>
      <c r="AP123" s="962">
        <v>0.1</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451</v>
      </c>
      <c r="BP123" s="1005"/>
      <c r="BQ123" s="1064">
        <v>6677352</v>
      </c>
      <c r="BR123" s="1031"/>
      <c r="BS123" s="1031"/>
      <c r="BT123" s="1031"/>
      <c r="BU123" s="1031"/>
      <c r="BV123" s="1031">
        <v>7356565</v>
      </c>
      <c r="BW123" s="1031"/>
      <c r="BX123" s="1031"/>
      <c r="BY123" s="1031"/>
      <c r="BZ123" s="1031"/>
      <c r="CA123" s="1031">
        <v>7653715</v>
      </c>
      <c r="CB123" s="1031"/>
      <c r="CC123" s="1031"/>
      <c r="CD123" s="1031"/>
      <c r="CE123" s="1031"/>
      <c r="CF123" s="1001"/>
      <c r="CG123" s="1002"/>
      <c r="CH123" s="1002"/>
      <c r="CI123" s="1002"/>
      <c r="CJ123" s="1003"/>
      <c r="CK123" s="1009"/>
      <c r="CL123" s="1010"/>
      <c r="CM123" s="1010"/>
      <c r="CN123" s="1010"/>
      <c r="CO123" s="1011"/>
      <c r="CP123" s="1019" t="s">
        <v>395</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8"/>
      <c r="B124" s="949"/>
      <c r="C124" s="922" t="s">
        <v>440</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60" t="s">
        <v>452</v>
      </c>
      <c r="AV124" s="1061"/>
      <c r="AW124" s="1061"/>
      <c r="AX124" s="1061"/>
      <c r="AY124" s="1061"/>
      <c r="AZ124" s="1061"/>
      <c r="BA124" s="1061"/>
      <c r="BB124" s="1061"/>
      <c r="BC124" s="1061"/>
      <c r="BD124" s="1061"/>
      <c r="BE124" s="1061"/>
      <c r="BF124" s="1061"/>
      <c r="BG124" s="1061"/>
      <c r="BH124" s="1061"/>
      <c r="BI124" s="1061"/>
      <c r="BJ124" s="1061"/>
      <c r="BK124" s="1061"/>
      <c r="BL124" s="1061"/>
      <c r="BM124" s="1061"/>
      <c r="BN124" s="1061"/>
      <c r="BO124" s="1061"/>
      <c r="BP124" s="1062"/>
      <c r="BQ124" s="1063">
        <v>14.8</v>
      </c>
      <c r="BR124" s="1027"/>
      <c r="BS124" s="1027"/>
      <c r="BT124" s="1027"/>
      <c r="BU124" s="1027"/>
      <c r="BV124" s="1027">
        <v>5</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453</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8"/>
      <c r="B125" s="949"/>
      <c r="C125" s="922" t="s">
        <v>442</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454</v>
      </c>
      <c r="CL125" s="1007"/>
      <c r="CM125" s="1007"/>
      <c r="CN125" s="1007"/>
      <c r="CO125" s="1008"/>
      <c r="CP125" s="929" t="s">
        <v>455</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8"/>
      <c r="B126" s="949"/>
      <c r="C126" s="922" t="s">
        <v>444</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456</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9"/>
      <c r="B127" s="951"/>
      <c r="C127" s="973" t="s">
        <v>457</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2" t="s">
        <v>458</v>
      </c>
      <c r="AY127" s="1033"/>
      <c r="AZ127" s="1033"/>
      <c r="BA127" s="1033"/>
      <c r="BB127" s="1033"/>
      <c r="BC127" s="1033"/>
      <c r="BD127" s="1033"/>
      <c r="BE127" s="1034"/>
      <c r="BF127" s="1035" t="s">
        <v>459</v>
      </c>
      <c r="BG127" s="1033"/>
      <c r="BH127" s="1033"/>
      <c r="BI127" s="1033"/>
      <c r="BJ127" s="1033"/>
      <c r="BK127" s="1033"/>
      <c r="BL127" s="1034"/>
      <c r="BM127" s="1035" t="s">
        <v>460</v>
      </c>
      <c r="BN127" s="1033"/>
      <c r="BO127" s="1033"/>
      <c r="BP127" s="1033"/>
      <c r="BQ127" s="1033"/>
      <c r="BR127" s="1033"/>
      <c r="BS127" s="1034"/>
      <c r="BT127" s="1035" t="s">
        <v>461</v>
      </c>
      <c r="BU127" s="1033"/>
      <c r="BV127" s="1033"/>
      <c r="BW127" s="1033"/>
      <c r="BX127" s="1033"/>
      <c r="BY127" s="1033"/>
      <c r="BZ127" s="1056"/>
      <c r="CA127" s="220"/>
      <c r="CB127" s="220"/>
      <c r="CC127" s="220"/>
      <c r="CD127" s="243"/>
      <c r="CE127" s="243"/>
      <c r="CF127" s="243"/>
      <c r="CG127" s="220"/>
      <c r="CH127" s="220"/>
      <c r="CI127" s="220"/>
      <c r="CJ127" s="242"/>
      <c r="CK127" s="1023"/>
      <c r="CL127" s="1010"/>
      <c r="CM127" s="1010"/>
      <c r="CN127" s="1010"/>
      <c r="CO127" s="1011"/>
      <c r="CP127" s="922" t="s">
        <v>462</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2" t="s">
        <v>463</v>
      </c>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1043"/>
      <c r="W128" s="1044" t="s">
        <v>464</v>
      </c>
      <c r="X128" s="1044"/>
      <c r="Y128" s="1044"/>
      <c r="Z128" s="1045"/>
      <c r="AA128" s="1046">
        <v>3278</v>
      </c>
      <c r="AB128" s="1047"/>
      <c r="AC128" s="1047"/>
      <c r="AD128" s="1047"/>
      <c r="AE128" s="1048"/>
      <c r="AF128" s="1049">
        <v>6192</v>
      </c>
      <c r="AG128" s="1047"/>
      <c r="AH128" s="1047"/>
      <c r="AI128" s="1047"/>
      <c r="AJ128" s="1048"/>
      <c r="AK128" s="1049">
        <v>3681</v>
      </c>
      <c r="AL128" s="1047"/>
      <c r="AM128" s="1047"/>
      <c r="AN128" s="1047"/>
      <c r="AO128" s="1048"/>
      <c r="AP128" s="1050"/>
      <c r="AQ128" s="1051"/>
      <c r="AR128" s="1051"/>
      <c r="AS128" s="1051"/>
      <c r="AT128" s="1052"/>
      <c r="AU128" s="220"/>
      <c r="AV128" s="220"/>
      <c r="AW128" s="220"/>
      <c r="AX128" s="896" t="s">
        <v>465</v>
      </c>
      <c r="AY128" s="897"/>
      <c r="AZ128" s="897"/>
      <c r="BA128" s="897"/>
      <c r="BB128" s="897"/>
      <c r="BC128" s="897"/>
      <c r="BD128" s="897"/>
      <c r="BE128" s="898"/>
      <c r="BF128" s="1053" t="s">
        <v>122</v>
      </c>
      <c r="BG128" s="1054"/>
      <c r="BH128" s="1054"/>
      <c r="BI128" s="1054"/>
      <c r="BJ128" s="1054"/>
      <c r="BK128" s="1054"/>
      <c r="BL128" s="1055"/>
      <c r="BM128" s="1053">
        <v>15</v>
      </c>
      <c r="BN128" s="1054"/>
      <c r="BO128" s="1054"/>
      <c r="BP128" s="1054"/>
      <c r="BQ128" s="1054"/>
      <c r="BR128" s="1054"/>
      <c r="BS128" s="1055"/>
      <c r="BT128" s="1053">
        <v>20</v>
      </c>
      <c r="BU128" s="1054"/>
      <c r="BV128" s="1054"/>
      <c r="BW128" s="1054"/>
      <c r="BX128" s="1054"/>
      <c r="BY128" s="1054"/>
      <c r="BZ128" s="1076"/>
      <c r="CA128" s="243"/>
      <c r="CB128" s="243"/>
      <c r="CC128" s="243"/>
      <c r="CD128" s="243"/>
      <c r="CE128" s="243"/>
      <c r="CF128" s="243"/>
      <c r="CG128" s="220"/>
      <c r="CH128" s="220"/>
      <c r="CI128" s="220"/>
      <c r="CJ128" s="242"/>
      <c r="CK128" s="1024"/>
      <c r="CL128" s="1025"/>
      <c r="CM128" s="1025"/>
      <c r="CN128" s="1025"/>
      <c r="CO128" s="1026"/>
      <c r="CP128" s="1036" t="s">
        <v>466</v>
      </c>
      <c r="CQ128" s="726"/>
      <c r="CR128" s="726"/>
      <c r="CS128" s="726"/>
      <c r="CT128" s="726"/>
      <c r="CU128" s="726"/>
      <c r="CV128" s="726"/>
      <c r="CW128" s="726"/>
      <c r="CX128" s="726"/>
      <c r="CY128" s="726"/>
      <c r="CZ128" s="726"/>
      <c r="DA128" s="726"/>
      <c r="DB128" s="726"/>
      <c r="DC128" s="726"/>
      <c r="DD128" s="726"/>
      <c r="DE128" s="726"/>
      <c r="DF128" s="1037"/>
      <c r="DG128" s="1038" t="s">
        <v>122</v>
      </c>
      <c r="DH128" s="1039"/>
      <c r="DI128" s="1039"/>
      <c r="DJ128" s="1039"/>
      <c r="DK128" s="1039"/>
      <c r="DL128" s="1039" t="s">
        <v>122</v>
      </c>
      <c r="DM128" s="1039"/>
      <c r="DN128" s="1039"/>
      <c r="DO128" s="1039"/>
      <c r="DP128" s="1039"/>
      <c r="DQ128" s="1039" t="s">
        <v>122</v>
      </c>
      <c r="DR128" s="1039"/>
      <c r="DS128" s="1039"/>
      <c r="DT128" s="1039"/>
      <c r="DU128" s="1039"/>
      <c r="DV128" s="1040" t="s">
        <v>122</v>
      </c>
      <c r="DW128" s="1040"/>
      <c r="DX128" s="1040"/>
      <c r="DY128" s="1040"/>
      <c r="DZ128" s="1041"/>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467</v>
      </c>
      <c r="X129" s="1071"/>
      <c r="Y129" s="1071"/>
      <c r="Z129" s="1072"/>
      <c r="AA129" s="958">
        <v>3853268</v>
      </c>
      <c r="AB129" s="959"/>
      <c r="AC129" s="959"/>
      <c r="AD129" s="959"/>
      <c r="AE129" s="960"/>
      <c r="AF129" s="961">
        <v>3824502</v>
      </c>
      <c r="AG129" s="959"/>
      <c r="AH129" s="959"/>
      <c r="AI129" s="959"/>
      <c r="AJ129" s="960"/>
      <c r="AK129" s="961">
        <v>3930025</v>
      </c>
      <c r="AL129" s="959"/>
      <c r="AM129" s="959"/>
      <c r="AN129" s="959"/>
      <c r="AO129" s="960"/>
      <c r="AP129" s="1073"/>
      <c r="AQ129" s="1074"/>
      <c r="AR129" s="1074"/>
      <c r="AS129" s="1074"/>
      <c r="AT129" s="1075"/>
      <c r="AU129" s="221"/>
      <c r="AV129" s="221"/>
      <c r="AW129" s="221"/>
      <c r="AX129" s="1065" t="s">
        <v>468</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469</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470</v>
      </c>
      <c r="X130" s="1071"/>
      <c r="Y130" s="1071"/>
      <c r="Z130" s="1072"/>
      <c r="AA130" s="958">
        <v>444717</v>
      </c>
      <c r="AB130" s="959"/>
      <c r="AC130" s="959"/>
      <c r="AD130" s="959"/>
      <c r="AE130" s="960"/>
      <c r="AF130" s="961">
        <v>458328</v>
      </c>
      <c r="AG130" s="959"/>
      <c r="AH130" s="959"/>
      <c r="AI130" s="959"/>
      <c r="AJ130" s="960"/>
      <c r="AK130" s="961">
        <v>453441</v>
      </c>
      <c r="AL130" s="959"/>
      <c r="AM130" s="959"/>
      <c r="AN130" s="959"/>
      <c r="AO130" s="960"/>
      <c r="AP130" s="1073"/>
      <c r="AQ130" s="1074"/>
      <c r="AR130" s="1074"/>
      <c r="AS130" s="1074"/>
      <c r="AT130" s="1075"/>
      <c r="AU130" s="221"/>
      <c r="AV130" s="221"/>
      <c r="AW130" s="221"/>
      <c r="AX130" s="1065" t="s">
        <v>471</v>
      </c>
      <c r="AY130" s="923"/>
      <c r="AZ130" s="923"/>
      <c r="BA130" s="923"/>
      <c r="BB130" s="923"/>
      <c r="BC130" s="923"/>
      <c r="BD130" s="923"/>
      <c r="BE130" s="924"/>
      <c r="BF130" s="1101">
        <v>6.4</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472</v>
      </c>
      <c r="X131" s="1108"/>
      <c r="Y131" s="1108"/>
      <c r="Z131" s="1109"/>
      <c r="AA131" s="1004">
        <v>3408551</v>
      </c>
      <c r="AB131" s="986"/>
      <c r="AC131" s="986"/>
      <c r="AD131" s="986"/>
      <c r="AE131" s="987"/>
      <c r="AF131" s="985">
        <v>3366174</v>
      </c>
      <c r="AG131" s="986"/>
      <c r="AH131" s="986"/>
      <c r="AI131" s="986"/>
      <c r="AJ131" s="987"/>
      <c r="AK131" s="985">
        <v>3476584</v>
      </c>
      <c r="AL131" s="986"/>
      <c r="AM131" s="986"/>
      <c r="AN131" s="986"/>
      <c r="AO131" s="987"/>
      <c r="AP131" s="1110"/>
      <c r="AQ131" s="1111"/>
      <c r="AR131" s="1111"/>
      <c r="AS131" s="1111"/>
      <c r="AT131" s="1112"/>
      <c r="AU131" s="221"/>
      <c r="AV131" s="221"/>
      <c r="AW131" s="221"/>
      <c r="AX131" s="1083" t="s">
        <v>473</v>
      </c>
      <c r="AY131" s="726"/>
      <c r="AZ131" s="726"/>
      <c r="BA131" s="726"/>
      <c r="BB131" s="726"/>
      <c r="BC131" s="726"/>
      <c r="BD131" s="726"/>
      <c r="BE131" s="1037"/>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474</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475</v>
      </c>
      <c r="W132" s="1094"/>
      <c r="X132" s="1094"/>
      <c r="Y132" s="1094"/>
      <c r="Z132" s="1095"/>
      <c r="AA132" s="1096">
        <v>5.8588825570000003</v>
      </c>
      <c r="AB132" s="1097"/>
      <c r="AC132" s="1097"/>
      <c r="AD132" s="1097"/>
      <c r="AE132" s="1098"/>
      <c r="AF132" s="1099">
        <v>6.5068828879999998</v>
      </c>
      <c r="AG132" s="1097"/>
      <c r="AH132" s="1097"/>
      <c r="AI132" s="1097"/>
      <c r="AJ132" s="1098"/>
      <c r="AK132" s="1099">
        <v>7.0004349100000001</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476</v>
      </c>
      <c r="W133" s="1077"/>
      <c r="X133" s="1077"/>
      <c r="Y133" s="1077"/>
      <c r="Z133" s="1078"/>
      <c r="AA133" s="1079">
        <v>5.4</v>
      </c>
      <c r="AB133" s="1080"/>
      <c r="AC133" s="1080"/>
      <c r="AD133" s="1080"/>
      <c r="AE133" s="1081"/>
      <c r="AF133" s="1079">
        <v>5.5</v>
      </c>
      <c r="AG133" s="1080"/>
      <c r="AH133" s="1080"/>
      <c r="AI133" s="1080"/>
      <c r="AJ133" s="1081"/>
      <c r="AK133" s="1079">
        <v>6.4</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YPike5ykEJK1POCRba+GQu9WHT2TB6SbK40wiR+LZsmmQOMnOy0VBDWZEo5Qz52sIo+XZLET53U4+iFRZBpsKg==" saltValue="N0tZWE3SPmnwaigpVD8q7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election activeCell="AU72" sqref="AU72"/>
    </sheetView>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477</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NRH2IiE0/VLJlVevaMsIgbdIda5eOrmthL9LTMCN79TXx3G3cYjjH8c4ipMEqsT2w6EvCmJKqplpdy/GNpNDcg==" saltValue="KgOa+gGveeDfg4xfIK5ze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PwJJ0AmnAGnJY7oRDeKUXYB86JrNU+weErUjX6kmMZ+lF3d6PQEjrqGbF2hj1AW7Iwq1dgoA2qnmUR60LWt2Ng==" saltValue="cNr4CB5bVD7NA+TzhGGZC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478</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479</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480</v>
      </c>
      <c r="AP7" s="260"/>
      <c r="AQ7" s="261" t="s">
        <v>481</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482</v>
      </c>
      <c r="AQ8" s="267" t="s">
        <v>483</v>
      </c>
      <c r="AR8" s="268" t="s">
        <v>484</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485</v>
      </c>
      <c r="AL9" s="1117"/>
      <c r="AM9" s="1117"/>
      <c r="AN9" s="1118"/>
      <c r="AO9" s="269">
        <v>1103946</v>
      </c>
      <c r="AP9" s="269">
        <v>170336</v>
      </c>
      <c r="AQ9" s="270">
        <v>154424</v>
      </c>
      <c r="AR9" s="271">
        <v>10.3</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486</v>
      </c>
      <c r="AL10" s="1117"/>
      <c r="AM10" s="1117"/>
      <c r="AN10" s="1118"/>
      <c r="AO10" s="272">
        <v>113702</v>
      </c>
      <c r="AP10" s="272">
        <v>17544</v>
      </c>
      <c r="AQ10" s="273">
        <v>18194</v>
      </c>
      <c r="AR10" s="274">
        <v>-3.6</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487</v>
      </c>
      <c r="AL11" s="1117"/>
      <c r="AM11" s="1117"/>
      <c r="AN11" s="1118"/>
      <c r="AO11" s="272" t="s">
        <v>488</v>
      </c>
      <c r="AP11" s="272" t="s">
        <v>488</v>
      </c>
      <c r="AQ11" s="273">
        <v>1285</v>
      </c>
      <c r="AR11" s="274" t="s">
        <v>488</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489</v>
      </c>
      <c r="AL12" s="1117"/>
      <c r="AM12" s="1117"/>
      <c r="AN12" s="1118"/>
      <c r="AO12" s="272" t="s">
        <v>488</v>
      </c>
      <c r="AP12" s="272" t="s">
        <v>488</v>
      </c>
      <c r="AQ12" s="273" t="s">
        <v>488</v>
      </c>
      <c r="AR12" s="274" t="s">
        <v>488</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490</v>
      </c>
      <c r="AL13" s="1117"/>
      <c r="AM13" s="1117"/>
      <c r="AN13" s="1118"/>
      <c r="AO13" s="272">
        <v>10821</v>
      </c>
      <c r="AP13" s="272">
        <v>1670</v>
      </c>
      <c r="AQ13" s="273">
        <v>5735</v>
      </c>
      <c r="AR13" s="274">
        <v>-70.900000000000006</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491</v>
      </c>
      <c r="AL14" s="1117"/>
      <c r="AM14" s="1117"/>
      <c r="AN14" s="1118"/>
      <c r="AO14" s="272">
        <v>27604</v>
      </c>
      <c r="AP14" s="272">
        <v>4259</v>
      </c>
      <c r="AQ14" s="273">
        <v>2950</v>
      </c>
      <c r="AR14" s="274">
        <v>44.4</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492</v>
      </c>
      <c r="AL15" s="1120"/>
      <c r="AM15" s="1120"/>
      <c r="AN15" s="1121"/>
      <c r="AO15" s="272">
        <v>-80045</v>
      </c>
      <c r="AP15" s="272">
        <v>-12351</v>
      </c>
      <c r="AQ15" s="273">
        <v>-9110</v>
      </c>
      <c r="AR15" s="274">
        <v>35.6</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1176028</v>
      </c>
      <c r="AP16" s="272">
        <v>181458</v>
      </c>
      <c r="AQ16" s="273">
        <v>173477</v>
      </c>
      <c r="AR16" s="274">
        <v>4.5999999999999996</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493</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494</v>
      </c>
      <c r="AP20" s="281" t="s">
        <v>495</v>
      </c>
      <c r="AQ20" s="282" t="s">
        <v>496</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497</v>
      </c>
      <c r="AL21" s="1123"/>
      <c r="AM21" s="1123"/>
      <c r="AN21" s="1124"/>
      <c r="AO21" s="285">
        <v>15.74</v>
      </c>
      <c r="AP21" s="286">
        <v>14.28</v>
      </c>
      <c r="AQ21" s="287">
        <v>1.46</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498</v>
      </c>
      <c r="AL22" s="1123"/>
      <c r="AM22" s="1123"/>
      <c r="AN22" s="1124"/>
      <c r="AO22" s="290">
        <v>98.5</v>
      </c>
      <c r="AP22" s="291">
        <v>96</v>
      </c>
      <c r="AQ22" s="292">
        <v>2.5</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499</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500</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501</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480</v>
      </c>
      <c r="AP30" s="260"/>
      <c r="AQ30" s="261" t="s">
        <v>481</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482</v>
      </c>
      <c r="AQ31" s="267" t="s">
        <v>483</v>
      </c>
      <c r="AR31" s="268" t="s">
        <v>484</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502</v>
      </c>
      <c r="AL32" s="1131"/>
      <c r="AM32" s="1131"/>
      <c r="AN32" s="1132"/>
      <c r="AO32" s="300">
        <v>459917</v>
      </c>
      <c r="AP32" s="300">
        <v>70964</v>
      </c>
      <c r="AQ32" s="301">
        <v>83140</v>
      </c>
      <c r="AR32" s="302">
        <v>-14.6</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503</v>
      </c>
      <c r="AL33" s="1131"/>
      <c r="AM33" s="1131"/>
      <c r="AN33" s="1132"/>
      <c r="AO33" s="300" t="s">
        <v>488</v>
      </c>
      <c r="AP33" s="300" t="s">
        <v>488</v>
      </c>
      <c r="AQ33" s="301" t="s">
        <v>488</v>
      </c>
      <c r="AR33" s="302" t="s">
        <v>488</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504</v>
      </c>
      <c r="AL34" s="1131"/>
      <c r="AM34" s="1131"/>
      <c r="AN34" s="1132"/>
      <c r="AO34" s="300" t="s">
        <v>488</v>
      </c>
      <c r="AP34" s="300" t="s">
        <v>488</v>
      </c>
      <c r="AQ34" s="301" t="s">
        <v>488</v>
      </c>
      <c r="AR34" s="302" t="s">
        <v>488</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505</v>
      </c>
      <c r="AL35" s="1131"/>
      <c r="AM35" s="1131"/>
      <c r="AN35" s="1132"/>
      <c r="AO35" s="300">
        <v>230832</v>
      </c>
      <c r="AP35" s="300">
        <v>35617</v>
      </c>
      <c r="AQ35" s="301">
        <v>26106</v>
      </c>
      <c r="AR35" s="302">
        <v>36.4</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506</v>
      </c>
      <c r="AL36" s="1131"/>
      <c r="AM36" s="1131"/>
      <c r="AN36" s="1132"/>
      <c r="AO36" s="300">
        <v>7899</v>
      </c>
      <c r="AP36" s="300">
        <v>1219</v>
      </c>
      <c r="AQ36" s="301">
        <v>4689</v>
      </c>
      <c r="AR36" s="302">
        <v>-74</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507</v>
      </c>
      <c r="AL37" s="1131"/>
      <c r="AM37" s="1131"/>
      <c r="AN37" s="1132"/>
      <c r="AO37" s="300">
        <v>1850</v>
      </c>
      <c r="AP37" s="300">
        <v>285</v>
      </c>
      <c r="AQ37" s="301">
        <v>554</v>
      </c>
      <c r="AR37" s="302">
        <v>-48.6</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508</v>
      </c>
      <c r="AL38" s="1134"/>
      <c r="AM38" s="1134"/>
      <c r="AN38" s="1135"/>
      <c r="AO38" s="303" t="s">
        <v>488</v>
      </c>
      <c r="AP38" s="303" t="s">
        <v>488</v>
      </c>
      <c r="AQ38" s="304">
        <v>7</v>
      </c>
      <c r="AR38" s="292" t="s">
        <v>488</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509</v>
      </c>
      <c r="AL39" s="1134"/>
      <c r="AM39" s="1134"/>
      <c r="AN39" s="1135"/>
      <c r="AO39" s="300">
        <v>-3681</v>
      </c>
      <c r="AP39" s="300">
        <v>-568</v>
      </c>
      <c r="AQ39" s="301">
        <v>-2038</v>
      </c>
      <c r="AR39" s="302">
        <v>-72.099999999999994</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510</v>
      </c>
      <c r="AL40" s="1131"/>
      <c r="AM40" s="1131"/>
      <c r="AN40" s="1132"/>
      <c r="AO40" s="300">
        <v>-453441</v>
      </c>
      <c r="AP40" s="300">
        <v>-69965</v>
      </c>
      <c r="AQ40" s="301">
        <v>-74354</v>
      </c>
      <c r="AR40" s="302">
        <v>-5.9</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243376</v>
      </c>
      <c r="AP41" s="300">
        <v>37552</v>
      </c>
      <c r="AQ41" s="301">
        <v>38106</v>
      </c>
      <c r="AR41" s="302">
        <v>-1.5</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511</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512</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480</v>
      </c>
      <c r="AN49" s="1127" t="s">
        <v>513</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514</v>
      </c>
      <c r="AO50" s="317" t="s">
        <v>515</v>
      </c>
      <c r="AP50" s="318" t="s">
        <v>516</v>
      </c>
      <c r="AQ50" s="319" t="s">
        <v>517</v>
      </c>
      <c r="AR50" s="320" t="s">
        <v>518</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519</v>
      </c>
      <c r="AL51" s="313"/>
      <c r="AM51" s="321">
        <v>2757446</v>
      </c>
      <c r="AN51" s="322">
        <v>377216</v>
      </c>
      <c r="AO51" s="323">
        <v>114.5</v>
      </c>
      <c r="AP51" s="324">
        <v>126525</v>
      </c>
      <c r="AQ51" s="325">
        <v>0.2</v>
      </c>
      <c r="AR51" s="326">
        <v>114.3</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520</v>
      </c>
      <c r="AM52" s="329">
        <v>2277086</v>
      </c>
      <c r="AN52" s="330">
        <v>311503</v>
      </c>
      <c r="AO52" s="331">
        <v>160.80000000000001</v>
      </c>
      <c r="AP52" s="332">
        <v>67052</v>
      </c>
      <c r="AQ52" s="333">
        <v>18.100000000000001</v>
      </c>
      <c r="AR52" s="334">
        <v>142.69999999999999</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521</v>
      </c>
      <c r="AL53" s="313"/>
      <c r="AM53" s="321">
        <v>963970</v>
      </c>
      <c r="AN53" s="322">
        <v>135560</v>
      </c>
      <c r="AO53" s="323">
        <v>-64.099999999999994</v>
      </c>
      <c r="AP53" s="324">
        <v>122054</v>
      </c>
      <c r="AQ53" s="325">
        <v>-3.5</v>
      </c>
      <c r="AR53" s="326">
        <v>-60.6</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520</v>
      </c>
      <c r="AM54" s="329">
        <v>432899</v>
      </c>
      <c r="AN54" s="330">
        <v>60877</v>
      </c>
      <c r="AO54" s="331">
        <v>-80.5</v>
      </c>
      <c r="AP54" s="332">
        <v>68298</v>
      </c>
      <c r="AQ54" s="333">
        <v>1.9</v>
      </c>
      <c r="AR54" s="334">
        <v>-82.4</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522</v>
      </c>
      <c r="AL55" s="313"/>
      <c r="AM55" s="321">
        <v>1143852</v>
      </c>
      <c r="AN55" s="322">
        <v>166161</v>
      </c>
      <c r="AO55" s="323">
        <v>22.6</v>
      </c>
      <c r="AP55" s="324">
        <v>111644</v>
      </c>
      <c r="AQ55" s="325">
        <v>-8.5</v>
      </c>
      <c r="AR55" s="326">
        <v>31.1</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520</v>
      </c>
      <c r="AM56" s="329">
        <v>647879</v>
      </c>
      <c r="AN56" s="330">
        <v>94114</v>
      </c>
      <c r="AO56" s="331">
        <v>54.6</v>
      </c>
      <c r="AP56" s="332">
        <v>66606</v>
      </c>
      <c r="AQ56" s="333">
        <v>-2.5</v>
      </c>
      <c r="AR56" s="334">
        <v>57.1</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523</v>
      </c>
      <c r="AL57" s="313"/>
      <c r="AM57" s="321">
        <v>1200501</v>
      </c>
      <c r="AN57" s="322">
        <v>180499</v>
      </c>
      <c r="AO57" s="323">
        <v>8.6</v>
      </c>
      <c r="AP57" s="324">
        <v>127917</v>
      </c>
      <c r="AQ57" s="325">
        <v>14.6</v>
      </c>
      <c r="AR57" s="326">
        <v>-6</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520</v>
      </c>
      <c r="AM58" s="329">
        <v>761717</v>
      </c>
      <c r="AN58" s="330">
        <v>114527</v>
      </c>
      <c r="AO58" s="331">
        <v>21.7</v>
      </c>
      <c r="AP58" s="332">
        <v>69746</v>
      </c>
      <c r="AQ58" s="333">
        <v>4.7</v>
      </c>
      <c r="AR58" s="334">
        <v>17</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524</v>
      </c>
      <c r="AL59" s="313"/>
      <c r="AM59" s="321">
        <v>989645</v>
      </c>
      <c r="AN59" s="322">
        <v>152699</v>
      </c>
      <c r="AO59" s="323">
        <v>-15.4</v>
      </c>
      <c r="AP59" s="324">
        <v>135931</v>
      </c>
      <c r="AQ59" s="325">
        <v>6.3</v>
      </c>
      <c r="AR59" s="326">
        <v>-21.7</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520</v>
      </c>
      <c r="AM60" s="329">
        <v>509907</v>
      </c>
      <c r="AN60" s="330">
        <v>78677</v>
      </c>
      <c r="AO60" s="331">
        <v>-31.3</v>
      </c>
      <c r="AP60" s="332">
        <v>75320</v>
      </c>
      <c r="AQ60" s="333">
        <v>8</v>
      </c>
      <c r="AR60" s="334">
        <v>-39.299999999999997</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525</v>
      </c>
      <c r="AL61" s="335"/>
      <c r="AM61" s="336">
        <v>1411083</v>
      </c>
      <c r="AN61" s="337">
        <v>202427</v>
      </c>
      <c r="AO61" s="338">
        <v>13.2</v>
      </c>
      <c r="AP61" s="339">
        <v>124814</v>
      </c>
      <c r="AQ61" s="340">
        <v>1.8</v>
      </c>
      <c r="AR61" s="326">
        <v>11.4</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520</v>
      </c>
      <c r="AM62" s="329">
        <v>925898</v>
      </c>
      <c r="AN62" s="330">
        <v>131940</v>
      </c>
      <c r="AO62" s="331">
        <v>25.1</v>
      </c>
      <c r="AP62" s="332">
        <v>69404</v>
      </c>
      <c r="AQ62" s="333">
        <v>6</v>
      </c>
      <c r="AR62" s="334">
        <v>19.100000000000001</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ROjrNoeC76Wp6oCMrbMxA9SF/jNJALS0LnhgcxwA5+pbmIr5kq4sofc4XK+SSHDUax0YQs7LMnfoPUmhC/suDQ==" saltValue="aVXRaPiUdlDPoNb7H0B2N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election activeCell="B114" sqref="B114"/>
    </sheetView>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477</v>
      </c>
    </row>
    <row r="120" spans="125:125" ht="13.5" hidden="1" customHeight="1" x14ac:dyDescent="0.2"/>
    <row r="121" spans="125:125" ht="13.5" hidden="1" customHeight="1" x14ac:dyDescent="0.2">
      <c r="DU121" s="247"/>
    </row>
  </sheetData>
  <sheetProtection algorithmName="SHA-512" hashValue="nDQ002uxPga1lYtD0Faei/58/ETC+TOnHsC4TGDulNCtvBxCQLnXP5JNB0uc0wmJNedNDjyYrzKjvoXfZat6bQ==" saltValue="856VVFJU9vsvMFVYB7K9o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election activeCell="C114" sqref="C114"/>
    </sheetView>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477</v>
      </c>
    </row>
  </sheetData>
  <sheetProtection algorithmName="SHA-512" hashValue="mgAHlThRbvCYyj3UGhJ7HYZgP/PqWk/uLRBzKkGDrwVSZo7Xr4QHdscDSuDfu4MW+pS9dNgE6ybXTFXGDCxDuQ==" saltValue="7EogfVyD0WFUZj8z2RzXP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2">
      <c r="B47" s="10"/>
      <c r="C47" s="1139" t="s">
        <v>3</v>
      </c>
      <c r="D47" s="1139"/>
      <c r="E47" s="1140"/>
      <c r="F47" s="11">
        <v>16.670000000000002</v>
      </c>
      <c r="G47" s="12">
        <v>15.75</v>
      </c>
      <c r="H47" s="12">
        <v>23.97</v>
      </c>
      <c r="I47" s="12">
        <v>28.83</v>
      </c>
      <c r="J47" s="13">
        <v>28.06</v>
      </c>
    </row>
    <row r="48" spans="2:10" ht="57.75" customHeight="1" x14ac:dyDescent="0.2">
      <c r="B48" s="14"/>
      <c r="C48" s="1141" t="s">
        <v>4</v>
      </c>
      <c r="D48" s="1141"/>
      <c r="E48" s="1142"/>
      <c r="F48" s="15">
        <v>6.54</v>
      </c>
      <c r="G48" s="16">
        <v>10.77</v>
      </c>
      <c r="H48" s="16">
        <v>4.72</v>
      </c>
      <c r="I48" s="16">
        <v>4.8</v>
      </c>
      <c r="J48" s="17">
        <v>4.6500000000000004</v>
      </c>
    </row>
    <row r="49" spans="2:10" ht="57.75" customHeight="1" thickBot="1" x14ac:dyDescent="0.25">
      <c r="B49" s="18"/>
      <c r="C49" s="1143" t="s">
        <v>5</v>
      </c>
      <c r="D49" s="1143"/>
      <c r="E49" s="1144"/>
      <c r="F49" s="19" t="s">
        <v>532</v>
      </c>
      <c r="G49" s="20">
        <v>10.82</v>
      </c>
      <c r="H49" s="20">
        <v>8.0299999999999994</v>
      </c>
      <c r="I49" s="20">
        <v>4.71</v>
      </c>
      <c r="J49" s="21">
        <v>4.47</v>
      </c>
    </row>
    <row r="50" spans="2:10" ht="13.2" x14ac:dyDescent="0.2"/>
  </sheetData>
  <sheetProtection algorithmName="SHA-512" hashValue="KyJsL/YATBrzG29daZyt0Y4wS7AXlMLQ5vdx/kaIxewcOoFojMMTRxGjUREly2z6KmRzrhgmsrIv8qG7z68AAg==" saltValue="hoXKVSWoxZ971MnuDs9tI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結城　香織</cp:lastModifiedBy>
  <cp:lastPrinted>2026-03-11T07:27:31Z</cp:lastPrinted>
  <dcterms:created xsi:type="dcterms:W3CDTF">2026-02-26T09:26:26Z</dcterms:created>
  <dcterms:modified xsi:type="dcterms:W3CDTF">2026-03-11T07:29:43Z</dcterms:modified>
  <cp:category/>
</cp:coreProperties>
</file>